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-TC\Desktop\"/>
    </mc:Choice>
  </mc:AlternateContent>
  <xr:revisionPtr revIDLastSave="0" documentId="8_{BB8D383D-308B-429E-B40C-BB2C9047A1FB}" xr6:coauthVersionLast="47" xr6:coauthVersionMax="47" xr10:uidLastSave="{00000000-0000-0000-0000-000000000000}"/>
  <bookViews>
    <workbookView xWindow="-110" yWindow="-110" windowWidth="25820" windowHeight="13900" activeTab="7" xr2:uid="{00000000-000D-0000-FFFF-FFFF00000000}"/>
  </bookViews>
  <sheets>
    <sheet name="P8" sheetId="18" r:id="rId1"/>
    <sheet name="P7" sheetId="17" r:id="rId2"/>
    <sheet name="P6" sheetId="16" r:id="rId3"/>
    <sheet name="P5" sheetId="15" r:id="rId4"/>
    <sheet name="P4" sheetId="13" r:id="rId5"/>
    <sheet name="P3" sheetId="14" r:id="rId6"/>
    <sheet name="P2" sheetId="12" r:id="rId7"/>
    <sheet name="P1" sheetId="11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7" hidden="1">'P1'!$A$12:$P$37</definedName>
    <definedName name="_xlnm._FilterDatabase" localSheetId="6" hidden="1">'P2'!$A$12:$P$37</definedName>
    <definedName name="_xlnm._FilterDatabase" localSheetId="5" hidden="1">'P3'!$A$12:$P$36</definedName>
    <definedName name="_xlnm._FilterDatabase" localSheetId="4" hidden="1">'P4'!$A$12:$Q$36</definedName>
    <definedName name="_xlnm._FilterDatabase" localSheetId="3" hidden="1">'P5'!$A$12:$P$36</definedName>
    <definedName name="_xlnm._FilterDatabase" localSheetId="2" hidden="1">'P6'!$A$12:$P$36</definedName>
    <definedName name="_xlnm._FilterDatabase" localSheetId="1" hidden="1">'P7'!$A$12:$P$36</definedName>
    <definedName name="_xlnm._FilterDatabase" localSheetId="0" hidden="1">'P8'!$A$12:$P$36</definedName>
    <definedName name="a" localSheetId="7">#REF!</definedName>
    <definedName name="a" localSheetId="6">#REF!</definedName>
    <definedName name="a" localSheetId="5">#REF!</definedName>
    <definedName name="a" localSheetId="4">#REF!</definedName>
    <definedName name="a" localSheetId="3">#REF!</definedName>
    <definedName name="a" localSheetId="2">#REF!</definedName>
    <definedName name="a" localSheetId="1">#REF!</definedName>
    <definedName name="a" localSheetId="0">#REF!</definedName>
    <definedName name="bac">'[1]Mien Bac'!$B$10:$E$138</definedName>
    <definedName name="BO" localSheetId="7">[2]HH!#REF!</definedName>
    <definedName name="BO" localSheetId="6">[2]HH!#REF!</definedName>
    <definedName name="BO" localSheetId="5">[2]HH!#REF!</definedName>
    <definedName name="BO" localSheetId="4">[2]HH!#REF!</definedName>
    <definedName name="BO" localSheetId="3">[2]HH!#REF!</definedName>
    <definedName name="BO" localSheetId="2">[2]HH!#REF!</definedName>
    <definedName name="BO" localSheetId="1">[2]HH!#REF!</definedName>
    <definedName name="BO" localSheetId="0">[2]HH!#REF!</definedName>
    <definedName name="CBAN" localSheetId="7">#REF!</definedName>
    <definedName name="CBAN" localSheetId="6">#REF!</definedName>
    <definedName name="CBAN" localSheetId="5">#REF!</definedName>
    <definedName name="CBAN" localSheetId="4">#REF!</definedName>
    <definedName name="CBAN" localSheetId="3">#REF!</definedName>
    <definedName name="CBAN" localSheetId="2">#REF!</definedName>
    <definedName name="CBAN" localSheetId="1">#REF!</definedName>
    <definedName name="CBAN" localSheetId="0">#REF!</definedName>
    <definedName name="CS" localSheetId="7">#REF!</definedName>
    <definedName name="CS" localSheetId="6">#REF!</definedName>
    <definedName name="CS" localSheetId="5">#REF!</definedName>
    <definedName name="CS" localSheetId="4">#REF!</definedName>
    <definedName name="CS" localSheetId="3">#REF!</definedName>
    <definedName name="CS" localSheetId="2">#REF!</definedName>
    <definedName name="CS" localSheetId="1">#REF!</definedName>
    <definedName name="CS" localSheetId="0">#REF!</definedName>
    <definedName name="ctysach" localSheetId="7">#REF!</definedName>
    <definedName name="ctysach" localSheetId="6">#REF!</definedName>
    <definedName name="ctysach" localSheetId="5">#REF!</definedName>
    <definedName name="ctysach" localSheetId="4">#REF!</definedName>
    <definedName name="ctysach" localSheetId="3">#REF!</definedName>
    <definedName name="ctysach" localSheetId="2">#REF!</definedName>
    <definedName name="ctysach" localSheetId="1">#REF!</definedName>
    <definedName name="ctysach" localSheetId="0">#REF!</definedName>
    <definedName name="dauki" localSheetId="7">#REF!</definedName>
    <definedName name="dauki" localSheetId="6">#REF!</definedName>
    <definedName name="dauki" localSheetId="5">#REF!</definedName>
    <definedName name="dauki" localSheetId="4">#REF!</definedName>
    <definedName name="dauki" localSheetId="3">#REF!</definedName>
    <definedName name="dauki" localSheetId="2">#REF!</definedName>
    <definedName name="dauki" localSheetId="1">#REF!</definedName>
    <definedName name="dauki" localSheetId="0">#REF!</definedName>
    <definedName name="DONG" localSheetId="7">[2]HH!#REF!</definedName>
    <definedName name="DONG" localSheetId="6">[2]HH!#REF!</definedName>
    <definedName name="DONG" localSheetId="5">[2]HH!#REF!</definedName>
    <definedName name="DONG" localSheetId="4">[2]HH!#REF!</definedName>
    <definedName name="DONG" localSheetId="3">[2]HH!#REF!</definedName>
    <definedName name="DONG" localSheetId="2">[2]HH!#REF!</definedName>
    <definedName name="DONG" localSheetId="1">[2]HH!#REF!</definedName>
    <definedName name="DONG" localSheetId="0">[2]HH!#REF!</definedName>
    <definedName name="ffff" localSheetId="7">[2]HH!#REF!</definedName>
    <definedName name="ffff" localSheetId="6">[2]HH!#REF!</definedName>
    <definedName name="ffff" localSheetId="5">[2]HH!#REF!</definedName>
    <definedName name="ffff" localSheetId="4">[2]HH!#REF!</definedName>
    <definedName name="ffff" localSheetId="3">[2]HH!#REF!</definedName>
    <definedName name="ffff" localSheetId="2">[2]HH!#REF!</definedName>
    <definedName name="ffff" localSheetId="1">[2]HH!#REF!</definedName>
    <definedName name="ffff" localSheetId="0">[2]HH!#REF!</definedName>
    <definedName name="gf" localSheetId="7">#REF!</definedName>
    <definedName name="gf" localSheetId="6">#REF!</definedName>
    <definedName name="gf" localSheetId="5">#REF!</definedName>
    <definedName name="gf" localSheetId="4">#REF!</definedName>
    <definedName name="gf" localSheetId="3">#REF!</definedName>
    <definedName name="gf" localSheetId="2">#REF!</definedName>
    <definedName name="gf" localSheetId="1">#REF!</definedName>
    <definedName name="gf" localSheetId="0">#REF!</definedName>
    <definedName name="GIA" localSheetId="7">[2]HH!#REF!</definedName>
    <definedName name="GIA" localSheetId="6">[2]HH!#REF!</definedName>
    <definedName name="GIA" localSheetId="5">[2]HH!#REF!</definedName>
    <definedName name="GIA" localSheetId="4">[2]HH!#REF!</definedName>
    <definedName name="GIA" localSheetId="3">[2]HH!#REF!</definedName>
    <definedName name="GIA" localSheetId="2">[2]HH!#REF!</definedName>
    <definedName name="GIA" localSheetId="1">[2]HH!#REF!</definedName>
    <definedName name="GIA" localSheetId="0">[2]HH!#REF!</definedName>
    <definedName name="gk" localSheetId="7">#REF!</definedName>
    <definedName name="gk" localSheetId="6">#REF!</definedName>
    <definedName name="gk" localSheetId="5">#REF!</definedName>
    <definedName name="gk" localSheetId="4">#REF!</definedName>
    <definedName name="gk" localSheetId="3">#REF!</definedName>
    <definedName name="gk" localSheetId="2">#REF!</definedName>
    <definedName name="gk" localSheetId="1">#REF!</definedName>
    <definedName name="gk" localSheetId="0">#REF!</definedName>
    <definedName name="GKh" localSheetId="7">#REF!</definedName>
    <definedName name="GKh" localSheetId="6">#REF!</definedName>
    <definedName name="GKh" localSheetId="5">#REF!</definedName>
    <definedName name="GKh" localSheetId="4">#REF!</definedName>
    <definedName name="GKh" localSheetId="3">#REF!</definedName>
    <definedName name="GKh" localSheetId="2">#REF!</definedName>
    <definedName name="GKh" localSheetId="1">#REF!</definedName>
    <definedName name="GKh" localSheetId="0">#REF!</definedName>
    <definedName name="KE__HOACH" localSheetId="7">[2]HH!#REF!</definedName>
    <definedName name="KE__HOACH" localSheetId="6">[2]HH!#REF!</definedName>
    <definedName name="KE__HOACH" localSheetId="5">[2]HH!#REF!</definedName>
    <definedName name="KE__HOACH" localSheetId="4">[2]HH!#REF!</definedName>
    <definedName name="KE__HOACH" localSheetId="3">[2]HH!#REF!</definedName>
    <definedName name="KE__HOACH" localSheetId="2">[2]HH!#REF!</definedName>
    <definedName name="KE__HOACH" localSheetId="1">[2]HH!#REF!</definedName>
    <definedName name="KE__HOACH" localSheetId="0">[2]HH!#REF!</definedName>
    <definedName name="KHO" localSheetId="7">[2]HH!#REF!</definedName>
    <definedName name="KHO" localSheetId="6">[2]HH!#REF!</definedName>
    <definedName name="KHO" localSheetId="5">[2]HH!#REF!</definedName>
    <definedName name="KHO" localSheetId="4">[2]HH!#REF!</definedName>
    <definedName name="KHO" localSheetId="3">[2]HH!#REF!</definedName>
    <definedName name="KHO" localSheetId="2">[2]HH!#REF!</definedName>
    <definedName name="KHO" localSheetId="1">[2]HH!#REF!</definedName>
    <definedName name="KHO" localSheetId="0">[2]HH!#REF!</definedName>
    <definedName name="m" localSheetId="7">#REF!</definedName>
    <definedName name="m" localSheetId="6">#REF!</definedName>
    <definedName name="m" localSheetId="5">#REF!</definedName>
    <definedName name="m" localSheetId="4">#REF!</definedName>
    <definedName name="m" localSheetId="3">#REF!</definedName>
    <definedName name="m" localSheetId="2">#REF!</definedName>
    <definedName name="m" localSheetId="1">#REF!</definedName>
    <definedName name="m" localSheetId="0">#REF!</definedName>
    <definedName name="MA" localSheetId="7">[2]HH!#REF!</definedName>
    <definedName name="MA" localSheetId="6">[2]HH!#REF!</definedName>
    <definedName name="MA" localSheetId="5">[2]HH!#REF!</definedName>
    <definedName name="MA" localSheetId="4">[2]HH!#REF!</definedName>
    <definedName name="MA" localSheetId="3">[2]HH!#REF!</definedName>
    <definedName name="MA" localSheetId="2">[2]HH!#REF!</definedName>
    <definedName name="MA" localSheetId="1">[2]HH!#REF!</definedName>
    <definedName name="MA" localSheetId="0">[2]HH!#REF!</definedName>
    <definedName name="nam">'[1]Tan-BaoCao'!$B$10:$E$138</definedName>
    <definedName name="nhapkho" localSheetId="7">#REF!</definedName>
    <definedName name="nhapkho" localSheetId="6">#REF!</definedName>
    <definedName name="nhapkho" localSheetId="5">#REF!</definedName>
    <definedName name="nhapkho" localSheetId="4">#REF!</definedName>
    <definedName name="nhapkho" localSheetId="3">#REF!</definedName>
    <definedName name="nhapkho" localSheetId="2">#REF!</definedName>
    <definedName name="nhapkho" localSheetId="1">#REF!</definedName>
    <definedName name="nhapkho" localSheetId="0">#REF!</definedName>
    <definedName name="nhapkho45" localSheetId="7">#REF!</definedName>
    <definedName name="nhapkho45" localSheetId="6">#REF!</definedName>
    <definedName name="nhapkho45" localSheetId="5">#REF!</definedName>
    <definedName name="nhapkho45" localSheetId="4">#REF!</definedName>
    <definedName name="nhapkho45" localSheetId="3">#REF!</definedName>
    <definedName name="nhapkho45" localSheetId="2">#REF!</definedName>
    <definedName name="nhapkho45" localSheetId="1">#REF!</definedName>
    <definedName name="nhapkho45" localSheetId="0">#REF!</definedName>
    <definedName name="nkho45" localSheetId="7">#REF!</definedName>
    <definedName name="nkho45" localSheetId="6">#REF!</definedName>
    <definedName name="nkho45" localSheetId="5">#REF!</definedName>
    <definedName name="nkho45" localSheetId="4">#REF!</definedName>
    <definedName name="nkho45" localSheetId="3">#REF!</definedName>
    <definedName name="nkho45" localSheetId="2">#REF!</definedName>
    <definedName name="nkho45" localSheetId="1">#REF!</definedName>
    <definedName name="nkho45" localSheetId="0">#REF!</definedName>
    <definedName name="nkho75" localSheetId="7">#REF!</definedName>
    <definedName name="nkho75" localSheetId="6">#REF!</definedName>
    <definedName name="nkho75" localSheetId="5">#REF!</definedName>
    <definedName name="nkho75" localSheetId="4">#REF!</definedName>
    <definedName name="nkho75" localSheetId="3">#REF!</definedName>
    <definedName name="nkho75" localSheetId="2">#REF!</definedName>
    <definedName name="nkho75" localSheetId="1">#REF!</definedName>
    <definedName name="nkho75" localSheetId="0">#REF!</definedName>
    <definedName name="nxton135" localSheetId="7">#REF!</definedName>
    <definedName name="nxton135" localSheetId="6">#REF!</definedName>
    <definedName name="nxton135" localSheetId="5">#REF!</definedName>
    <definedName name="nxton135" localSheetId="4">#REF!</definedName>
    <definedName name="nxton135" localSheetId="3">#REF!</definedName>
    <definedName name="nxton135" localSheetId="2">#REF!</definedName>
    <definedName name="nxton135" localSheetId="1">#REF!</definedName>
    <definedName name="nxton135" localSheetId="0">#REF!</definedName>
    <definedName name="nxton1356" localSheetId="7">#REF!</definedName>
    <definedName name="nxton1356" localSheetId="6">#REF!</definedName>
    <definedName name="nxton1356" localSheetId="5">#REF!</definedName>
    <definedName name="nxton1356" localSheetId="4">#REF!</definedName>
    <definedName name="nxton1356" localSheetId="3">#REF!</definedName>
    <definedName name="nxton1356" localSheetId="2">#REF!</definedName>
    <definedName name="nxton1356" localSheetId="1">#REF!</definedName>
    <definedName name="nxton1356" localSheetId="0">#REF!</definedName>
    <definedName name="nxton1705" localSheetId="7">#REF!</definedName>
    <definedName name="nxton1705" localSheetId="6">#REF!</definedName>
    <definedName name="nxton1705" localSheetId="5">#REF!</definedName>
    <definedName name="nxton1705" localSheetId="4">#REF!</definedName>
    <definedName name="nxton1705" localSheetId="3">#REF!</definedName>
    <definedName name="nxton1705" localSheetId="2">#REF!</definedName>
    <definedName name="nxton1705" localSheetId="1">#REF!</definedName>
    <definedName name="nxton1705" localSheetId="0">#REF!</definedName>
    <definedName name="_xlnm.Print_Titles" localSheetId="7">'P1'!$9:$12</definedName>
    <definedName name="_xlnm.Print_Titles" localSheetId="6">'P2'!$9:$12</definedName>
    <definedName name="_xlnm.Print_Titles" localSheetId="5">'P3'!$9:$12</definedName>
    <definedName name="_xlnm.Print_Titles" localSheetId="4">'P4'!$9:$12</definedName>
    <definedName name="_xlnm.Print_Titles" localSheetId="3">'P5'!$9:$12</definedName>
    <definedName name="_xlnm.Print_Titles" localSheetId="2">'P6'!$9:$12</definedName>
    <definedName name="_xlnm.Print_Titles" localSheetId="1">'P7'!$9:$12</definedName>
    <definedName name="_xlnm.Print_Titles" localSheetId="0">'P8'!$9:$12</definedName>
    <definedName name="sgk" localSheetId="7">#REF!</definedName>
    <definedName name="sgk" localSheetId="6">#REF!</definedName>
    <definedName name="sgk" localSheetId="5">#REF!</definedName>
    <definedName name="sgk" localSheetId="4">#REF!</definedName>
    <definedName name="sgk" localSheetId="3">#REF!</definedName>
    <definedName name="sgk" localSheetId="2">#REF!</definedName>
    <definedName name="sgk" localSheetId="1">#REF!</definedName>
    <definedName name="sgk" localSheetId="0">#REF!</definedName>
    <definedName name="SO__XB" localSheetId="7">[2]HH!#REF!</definedName>
    <definedName name="SO__XB" localSheetId="6">[2]HH!#REF!</definedName>
    <definedName name="SO__XB" localSheetId="5">[2]HH!#REF!</definedName>
    <definedName name="SO__XB" localSheetId="4">[2]HH!#REF!</definedName>
    <definedName name="SO__XB" localSheetId="3">[2]HH!#REF!</definedName>
    <definedName name="SO__XB" localSheetId="2">[2]HH!#REF!</definedName>
    <definedName name="SO__XB" localSheetId="1">[2]HH!#REF!</definedName>
    <definedName name="SO__XB" localSheetId="0">[2]HH!#REF!</definedName>
    <definedName name="STT" localSheetId="7">[2]HH!#REF!</definedName>
    <definedName name="STT" localSheetId="6">[2]HH!#REF!</definedName>
    <definedName name="STT" localSheetId="5">[2]HH!#REF!</definedName>
    <definedName name="STT" localSheetId="4">[2]HH!#REF!</definedName>
    <definedName name="STT" localSheetId="3">[2]HH!#REF!</definedName>
    <definedName name="STT" localSheetId="2">[2]HH!#REF!</definedName>
    <definedName name="STT" localSheetId="1">[2]HH!#REF!</definedName>
    <definedName name="STT" localSheetId="0">[2]HH!#REF!</definedName>
    <definedName name="T" localSheetId="7">#REF!</definedName>
    <definedName name="T" localSheetId="6">#REF!</definedName>
    <definedName name="T" localSheetId="5">#REF!</definedName>
    <definedName name="T" localSheetId="4">#REF!</definedName>
    <definedName name="T" localSheetId="3">#REF!</definedName>
    <definedName name="T" localSheetId="2">#REF!</definedName>
    <definedName name="T" localSheetId="1">#REF!</definedName>
    <definedName name="T" localSheetId="0">#REF!</definedName>
    <definedName name="TEN__SACH" localSheetId="7">[2]HH!#REF!</definedName>
    <definedName name="TEN__SACH" localSheetId="6">[2]HH!#REF!</definedName>
    <definedName name="TEN__SACH" localSheetId="5">[2]HH!#REF!</definedName>
    <definedName name="TEN__SACH" localSheetId="4">[2]HH!#REF!</definedName>
    <definedName name="TEN__SACH" localSheetId="3">[2]HH!#REF!</definedName>
    <definedName name="TEN__SACH" localSheetId="2">[2]HH!#REF!</definedName>
    <definedName name="TEN__SACH" localSheetId="1">[2]HH!#REF!</definedName>
    <definedName name="TEN__SACH" localSheetId="0">[2]HH!#REF!</definedName>
    <definedName name="TH" localSheetId="7">#REF!</definedName>
    <definedName name="TH" localSheetId="6">#REF!</definedName>
    <definedName name="TH" localSheetId="5">#REF!</definedName>
    <definedName name="TH" localSheetId="4">#REF!</definedName>
    <definedName name="TH" localSheetId="3">#REF!</definedName>
    <definedName name="TH" localSheetId="2">#REF!</definedName>
    <definedName name="TH" localSheetId="1">#REF!</definedName>
    <definedName name="TH" localSheetId="0">#REF!</definedName>
    <definedName name="THCS" localSheetId="7">#REF!</definedName>
    <definedName name="THCS" localSheetId="6">#REF!</definedName>
    <definedName name="THCS" localSheetId="5">#REF!</definedName>
    <definedName name="THCS" localSheetId="4">#REF!</definedName>
    <definedName name="THCS" localSheetId="3">#REF!</definedName>
    <definedName name="THCS" localSheetId="2">#REF!</definedName>
    <definedName name="THCS" localSheetId="1">#REF!</definedName>
    <definedName name="THCS" localSheetId="0">#REF!</definedName>
    <definedName name="THUC__HIEN" localSheetId="7">[2]HH!#REF!</definedName>
    <definedName name="THUC__HIEN" localSheetId="6">[2]HH!#REF!</definedName>
    <definedName name="THUC__HIEN" localSheetId="5">[2]HH!#REF!</definedName>
    <definedName name="THUC__HIEN" localSheetId="4">[2]HH!#REF!</definedName>
    <definedName name="THUC__HIEN" localSheetId="3">[2]HH!#REF!</definedName>
    <definedName name="THUC__HIEN" localSheetId="2">[2]HH!#REF!</definedName>
    <definedName name="THUC__HIEN" localSheetId="1">[2]HH!#REF!</definedName>
    <definedName name="THUC__HIEN" localSheetId="0">[2]HH!#REF!</definedName>
    <definedName name="tonkho65" localSheetId="7">#REF!</definedName>
    <definedName name="tonkho65" localSheetId="6">#REF!</definedName>
    <definedName name="tonkho65" localSheetId="5">#REF!</definedName>
    <definedName name="tonkho65" localSheetId="4">#REF!</definedName>
    <definedName name="tonkho65" localSheetId="3">#REF!</definedName>
    <definedName name="tonkho65" localSheetId="2">#REF!</definedName>
    <definedName name="tonkho65" localSheetId="1">#REF!</definedName>
    <definedName name="tonkho65" localSheetId="0">#REF!</definedName>
    <definedName name="TRANG" localSheetId="7">[2]HH!#REF!</definedName>
    <definedName name="TRANG" localSheetId="6">[2]HH!#REF!</definedName>
    <definedName name="TRANG" localSheetId="5">[2]HH!#REF!</definedName>
    <definedName name="TRANG" localSheetId="4">[2]HH!#REF!</definedName>
    <definedName name="TRANG" localSheetId="3">[2]HH!#REF!</definedName>
    <definedName name="TRANG" localSheetId="2">[2]HH!#REF!</definedName>
    <definedName name="TRANG" localSheetId="1">[2]HH!#REF!</definedName>
    <definedName name="TRANG" localSheetId="0">[2]HH!#REF!</definedName>
    <definedName name="TRANG__IN" localSheetId="7">[2]HH!#REF!</definedName>
    <definedName name="TRANG__IN" localSheetId="6">[2]HH!#REF!</definedName>
    <definedName name="TRANG__IN" localSheetId="5">[2]HH!#REF!</definedName>
    <definedName name="TRANG__IN" localSheetId="4">[2]HH!#REF!</definedName>
    <definedName name="TRANG__IN" localSheetId="3">[2]HH!#REF!</definedName>
    <definedName name="TRANG__IN" localSheetId="2">[2]HH!#REF!</definedName>
    <definedName name="TRANG__IN" localSheetId="1">[2]HH!#REF!</definedName>
    <definedName name="TRANG__IN" localSheetId="0">[2]HH!#REF!</definedName>
    <definedName name="trung">'[1]Miền Trung'!$B$10:$E$138</definedName>
    <definedName name="ts" localSheetId="7">#REF!</definedName>
    <definedName name="ts" localSheetId="6">#REF!</definedName>
    <definedName name="ts" localSheetId="5">#REF!</definedName>
    <definedName name="ts" localSheetId="4">#REF!</definedName>
    <definedName name="ts" localSheetId="3">#REF!</definedName>
    <definedName name="ts" localSheetId="2">#REF!</definedName>
    <definedName name="ts" localSheetId="1">#REF!</definedName>
    <definedName name="ts" localSheetId="0">#REF!</definedName>
    <definedName name="ttm" localSheetId="7">#REF!</definedName>
    <definedName name="ttm" localSheetId="6">#REF!</definedName>
    <definedName name="ttm" localSheetId="5">#REF!</definedName>
    <definedName name="ttm" localSheetId="4">#REF!</definedName>
    <definedName name="ttm" localSheetId="3">#REF!</definedName>
    <definedName name="ttm" localSheetId="2">#REF!</definedName>
    <definedName name="ttm" localSheetId="1">#REF!</definedName>
    <definedName name="ttm" localSheetId="0">#REF!</definedName>
    <definedName name="xkho264" localSheetId="7">#REF!</definedName>
    <definedName name="xkho264" localSheetId="6">#REF!</definedName>
    <definedName name="xkho264" localSheetId="5">#REF!</definedName>
    <definedName name="xkho264" localSheetId="4">#REF!</definedName>
    <definedName name="xkho264" localSheetId="3">#REF!</definedName>
    <definedName name="xkho264" localSheetId="2">#REF!</definedName>
    <definedName name="xkho264" localSheetId="1">#REF!</definedName>
    <definedName name="xkho264" localSheetId="0">#REF!</definedName>
    <definedName name="xkho65" localSheetId="7">#REF!</definedName>
    <definedName name="xkho65" localSheetId="6">#REF!</definedName>
    <definedName name="xkho65" localSheetId="5">#REF!</definedName>
    <definedName name="xkho65" localSheetId="4">#REF!</definedName>
    <definedName name="xkho65" localSheetId="3">#REF!</definedName>
    <definedName name="xkho65" localSheetId="2">#REF!</definedName>
    <definedName name="xkho65" localSheetId="1">#REF!</definedName>
    <definedName name="xkho65" localSheetId="0">#REF!</definedName>
    <definedName name="xkho75" localSheetId="7">#REF!</definedName>
    <definedName name="xkho75" localSheetId="6">#REF!</definedName>
    <definedName name="xkho75" localSheetId="5">#REF!</definedName>
    <definedName name="xkho75" localSheetId="4">#REF!</definedName>
    <definedName name="xkho75" localSheetId="3">#REF!</definedName>
    <definedName name="xkho75" localSheetId="2">#REF!</definedName>
    <definedName name="xkho75" localSheetId="1">#REF!</definedName>
    <definedName name="xkho75" localSheetId="0">#REF!</definedName>
    <definedName name="xuakho254">[3]Check!$F$193:$G$377</definedName>
    <definedName name="xuatkho" localSheetId="7">[4]PH!#REF!</definedName>
    <definedName name="xuatkho" localSheetId="6">[4]PH!#REF!</definedName>
    <definedName name="xuatkho" localSheetId="5">[4]PH!#REF!</definedName>
    <definedName name="xuatkho" localSheetId="4">[4]PH!#REF!</definedName>
    <definedName name="xuatkho" localSheetId="3">[4]PH!#REF!</definedName>
    <definedName name="xuatkho" localSheetId="2">[4]PH!#REF!</definedName>
    <definedName name="xuatkho" localSheetId="1">[4]PH!#REF!</definedName>
    <definedName name="xuatkho" localSheetId="0">[4]PH!#REF!</definedName>
    <definedName name="xuatkho25" localSheetId="7">#REF!</definedName>
    <definedName name="xuatkho25" localSheetId="6">#REF!</definedName>
    <definedName name="xuatkho25" localSheetId="5">#REF!</definedName>
    <definedName name="xuatkho25" localSheetId="4">#REF!</definedName>
    <definedName name="xuatkho25" localSheetId="3">#REF!</definedName>
    <definedName name="xuatkho25" localSheetId="2">#REF!</definedName>
    <definedName name="xuatkho25" localSheetId="1">#REF!</definedName>
    <definedName name="xuatkho25" localSheetId="0">#REF!</definedName>
    <definedName name="xuatkho45" localSheetId="7">#REF!</definedName>
    <definedName name="xuatkho45" localSheetId="6">#REF!</definedName>
    <definedName name="xuatkho45" localSheetId="5">#REF!</definedName>
    <definedName name="xuatkho45" localSheetId="4">#REF!</definedName>
    <definedName name="xuatkho45" localSheetId="3">#REF!</definedName>
    <definedName name="xuatkho45" localSheetId="2">#REF!</definedName>
    <definedName name="xuatkho45" localSheetId="1">#REF!</definedName>
    <definedName name="xuatkho45" localSheetId="0">#REF!</definedName>
    <definedName name="XUATKHO65" localSheetId="7">[4]PH!#REF!</definedName>
    <definedName name="XUATKHO65" localSheetId="6">[4]PH!#REF!</definedName>
    <definedName name="XUATKHO65" localSheetId="5">[4]PH!#REF!</definedName>
    <definedName name="XUATKHO65" localSheetId="4">[4]PH!#REF!</definedName>
    <definedName name="XUATKHO65" localSheetId="3">[4]PH!#REF!</definedName>
    <definedName name="XUATKHO65" localSheetId="2">[4]PH!#REF!</definedName>
    <definedName name="XUATKHO65" localSheetId="1">[4]PH!#REF!</definedName>
    <definedName name="XUATKHO65" localSheetId="0">[4]PH!#REF!</definedName>
    <definedName name="xuatkho75" localSheetId="7">#REF!</definedName>
    <definedName name="xuatkho75" localSheetId="6">#REF!</definedName>
    <definedName name="xuatkho75" localSheetId="5">#REF!</definedName>
    <definedName name="xuatkho75" localSheetId="4">#REF!</definedName>
    <definedName name="xuatkho75" localSheetId="3">#REF!</definedName>
    <definedName name="xuatkho75" localSheetId="2">#REF!</definedName>
    <definedName name="xuatkho75" localSheetId="1">#REF!</definedName>
    <definedName name="xuatkho75" localSheetId="0">#REF!</definedName>
    <definedName name="xuatton1605" localSheetId="7">#REF!</definedName>
    <definedName name="xuatton1605" localSheetId="6">#REF!</definedName>
    <definedName name="xuatton1605" localSheetId="5">#REF!</definedName>
    <definedName name="xuatton1605" localSheetId="4">#REF!</definedName>
    <definedName name="xuatton1605" localSheetId="3">#REF!</definedName>
    <definedName name="xuatton1605" localSheetId="2">#REF!</definedName>
    <definedName name="xuatton1605" localSheetId="1">#REF!</definedName>
    <definedName name="xuatton1605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18" l="1"/>
  <c r="L37" i="18"/>
  <c r="O36" i="18"/>
  <c r="N36" i="18"/>
  <c r="M36" i="18"/>
  <c r="A36" i="18"/>
  <c r="O35" i="18"/>
  <c r="N35" i="18"/>
  <c r="M35" i="18"/>
  <c r="A35" i="18"/>
  <c r="O34" i="18"/>
  <c r="N34" i="18"/>
  <c r="M34" i="18"/>
  <c r="A34" i="18"/>
  <c r="O33" i="18"/>
  <c r="N33" i="18"/>
  <c r="M33" i="18"/>
  <c r="A33" i="18"/>
  <c r="O32" i="18"/>
  <c r="N32" i="18"/>
  <c r="M32" i="18"/>
  <c r="A32" i="18"/>
  <c r="O31" i="18"/>
  <c r="N31" i="18"/>
  <c r="M31" i="18"/>
  <c r="A31" i="18"/>
  <c r="O30" i="18"/>
  <c r="N30" i="18"/>
  <c r="M30" i="18"/>
  <c r="A30" i="18"/>
  <c r="O29" i="18"/>
  <c r="N29" i="18"/>
  <c r="M29" i="18"/>
  <c r="A29" i="18"/>
  <c r="O28" i="18"/>
  <c r="N28" i="18"/>
  <c r="M28" i="18"/>
  <c r="A28" i="18"/>
  <c r="O27" i="18"/>
  <c r="N27" i="18"/>
  <c r="M27" i="18"/>
  <c r="A27" i="18"/>
  <c r="O26" i="18"/>
  <c r="N26" i="18"/>
  <c r="M26" i="18"/>
  <c r="A26" i="18"/>
  <c r="O25" i="18"/>
  <c r="N25" i="18"/>
  <c r="M25" i="18"/>
  <c r="A25" i="18"/>
  <c r="O24" i="18"/>
  <c r="N24" i="18"/>
  <c r="M24" i="18"/>
  <c r="A24" i="18"/>
  <c r="O23" i="18"/>
  <c r="N23" i="18"/>
  <c r="M23" i="18"/>
  <c r="A23" i="18"/>
  <c r="O22" i="18"/>
  <c r="N22" i="18"/>
  <c r="M22" i="18"/>
  <c r="A22" i="18"/>
  <c r="O21" i="18"/>
  <c r="N21" i="18"/>
  <c r="M21" i="18"/>
  <c r="A21" i="18"/>
  <c r="O20" i="18"/>
  <c r="N20" i="18"/>
  <c r="M20" i="18"/>
  <c r="A20" i="18"/>
  <c r="O19" i="18"/>
  <c r="N19" i="18"/>
  <c r="M19" i="18"/>
  <c r="A19" i="18"/>
  <c r="O18" i="18"/>
  <c r="N18" i="18"/>
  <c r="M18" i="18"/>
  <c r="A18" i="18"/>
  <c r="O17" i="18"/>
  <c r="N17" i="18"/>
  <c r="M17" i="18"/>
  <c r="A17" i="18"/>
  <c r="O16" i="18"/>
  <c r="N16" i="18"/>
  <c r="M16" i="18"/>
  <c r="A16" i="18"/>
  <c r="O15" i="18"/>
  <c r="N15" i="18"/>
  <c r="M15" i="18"/>
  <c r="A15" i="18"/>
  <c r="O14" i="18"/>
  <c r="N14" i="18"/>
  <c r="M14" i="18"/>
  <c r="A14" i="18"/>
  <c r="O13" i="18"/>
  <c r="N13" i="18"/>
  <c r="M13" i="18"/>
  <c r="A13" i="18"/>
  <c r="P39" i="17"/>
  <c r="L39" i="17"/>
  <c r="P37" i="17"/>
  <c r="L37" i="17"/>
  <c r="O36" i="17"/>
  <c r="N36" i="17"/>
  <c r="M36" i="17"/>
  <c r="A36" i="17"/>
  <c r="O35" i="17"/>
  <c r="N35" i="17"/>
  <c r="M35" i="17"/>
  <c r="A35" i="17"/>
  <c r="O34" i="17"/>
  <c r="N34" i="17"/>
  <c r="M34" i="17"/>
  <c r="A34" i="17"/>
  <c r="O33" i="17"/>
  <c r="N33" i="17"/>
  <c r="M33" i="17"/>
  <c r="A33" i="17"/>
  <c r="O32" i="17"/>
  <c r="N32" i="17"/>
  <c r="M32" i="17"/>
  <c r="A32" i="17"/>
  <c r="O31" i="17"/>
  <c r="N31" i="17"/>
  <c r="M31" i="17"/>
  <c r="A31" i="17"/>
  <c r="O30" i="17"/>
  <c r="N30" i="17"/>
  <c r="M30" i="17"/>
  <c r="A30" i="17"/>
  <c r="O29" i="17"/>
  <c r="N29" i="17"/>
  <c r="M29" i="17"/>
  <c r="A29" i="17"/>
  <c r="O28" i="17"/>
  <c r="N28" i="17"/>
  <c r="M28" i="17"/>
  <c r="A28" i="17"/>
  <c r="O27" i="17"/>
  <c r="N27" i="17"/>
  <c r="M27" i="17"/>
  <c r="A27" i="17"/>
  <c r="O26" i="17"/>
  <c r="N26" i="17"/>
  <c r="M26" i="17"/>
  <c r="A26" i="17"/>
  <c r="O25" i="17"/>
  <c r="N25" i="17"/>
  <c r="M25" i="17"/>
  <c r="A25" i="17"/>
  <c r="O24" i="17"/>
  <c r="N24" i="17"/>
  <c r="M24" i="17"/>
  <c r="A24" i="17"/>
  <c r="O23" i="17"/>
  <c r="N23" i="17"/>
  <c r="M23" i="17"/>
  <c r="A23" i="17"/>
  <c r="O22" i="17"/>
  <c r="N22" i="17"/>
  <c r="M22" i="17"/>
  <c r="A22" i="17"/>
  <c r="O21" i="17"/>
  <c r="N21" i="17"/>
  <c r="M21" i="17"/>
  <c r="A21" i="17"/>
  <c r="O20" i="17"/>
  <c r="N20" i="17"/>
  <c r="M20" i="17"/>
  <c r="A20" i="17"/>
  <c r="O39" i="17"/>
  <c r="O19" i="17"/>
  <c r="N19" i="17"/>
  <c r="M19" i="17"/>
  <c r="A19" i="17"/>
  <c r="O18" i="17"/>
  <c r="N18" i="17"/>
  <c r="M18" i="17"/>
  <c r="A18" i="17"/>
  <c r="O17" i="17"/>
  <c r="N17" i="17"/>
  <c r="M17" i="17"/>
  <c r="A17" i="17"/>
  <c r="O16" i="17"/>
  <c r="N16" i="17"/>
  <c r="M16" i="17"/>
  <c r="A16" i="17"/>
  <c r="O15" i="17"/>
  <c r="N15" i="17"/>
  <c r="M15" i="17"/>
  <c r="A15" i="17"/>
  <c r="O14" i="17"/>
  <c r="N14" i="17"/>
  <c r="M14" i="17"/>
  <c r="A14" i="17"/>
  <c r="O13" i="17"/>
  <c r="N13" i="17"/>
  <c r="M13" i="17"/>
  <c r="A13" i="17"/>
  <c r="P37" i="16"/>
  <c r="L37" i="16"/>
  <c r="O36" i="16"/>
  <c r="N36" i="16"/>
  <c r="M36" i="16"/>
  <c r="A36" i="16"/>
  <c r="O35" i="16"/>
  <c r="N35" i="16"/>
  <c r="M35" i="16"/>
  <c r="A35" i="16"/>
  <c r="O34" i="16"/>
  <c r="N34" i="16"/>
  <c r="M34" i="16"/>
  <c r="A34" i="16"/>
  <c r="O33" i="16"/>
  <c r="N33" i="16"/>
  <c r="M33" i="16"/>
  <c r="A33" i="16"/>
  <c r="O32" i="16"/>
  <c r="N32" i="16"/>
  <c r="M32" i="16"/>
  <c r="A32" i="16"/>
  <c r="O31" i="16"/>
  <c r="N31" i="16"/>
  <c r="M31" i="16"/>
  <c r="A31" i="16"/>
  <c r="O30" i="16"/>
  <c r="N30" i="16"/>
  <c r="M30" i="16"/>
  <c r="A30" i="16"/>
  <c r="O29" i="16"/>
  <c r="N29" i="16"/>
  <c r="M29" i="16"/>
  <c r="A29" i="16"/>
  <c r="O28" i="16"/>
  <c r="N28" i="16"/>
  <c r="M28" i="16"/>
  <c r="A28" i="16"/>
  <c r="O27" i="16"/>
  <c r="N27" i="16"/>
  <c r="M27" i="16"/>
  <c r="A27" i="16"/>
  <c r="O26" i="16"/>
  <c r="N26" i="16"/>
  <c r="M26" i="16"/>
  <c r="A26" i="16"/>
  <c r="O25" i="16"/>
  <c r="N25" i="16"/>
  <c r="M25" i="16"/>
  <c r="A25" i="16"/>
  <c r="O24" i="16"/>
  <c r="N24" i="16"/>
  <c r="M24" i="16"/>
  <c r="A24" i="16"/>
  <c r="O23" i="16"/>
  <c r="N23" i="16"/>
  <c r="M23" i="16"/>
  <c r="A23" i="16"/>
  <c r="O22" i="16"/>
  <c r="N22" i="16"/>
  <c r="M22" i="16"/>
  <c r="A22" i="16"/>
  <c r="O21" i="16"/>
  <c r="N21" i="16"/>
  <c r="M21" i="16"/>
  <c r="A21" i="16"/>
  <c r="O20" i="16"/>
  <c r="N20" i="16"/>
  <c r="M20" i="16"/>
  <c r="A20" i="16"/>
  <c r="O19" i="16"/>
  <c r="N19" i="16"/>
  <c r="M19" i="16"/>
  <c r="A19" i="16"/>
  <c r="O18" i="16"/>
  <c r="N18" i="16"/>
  <c r="M18" i="16"/>
  <c r="A18" i="16"/>
  <c r="O17" i="16"/>
  <c r="N17" i="16"/>
  <c r="M17" i="16"/>
  <c r="A17" i="16"/>
  <c r="O16" i="16"/>
  <c r="N16" i="16"/>
  <c r="M16" i="16"/>
  <c r="A16" i="16"/>
  <c r="O15" i="16"/>
  <c r="N15" i="16"/>
  <c r="M15" i="16"/>
  <c r="A15" i="16"/>
  <c r="O14" i="16"/>
  <c r="N14" i="16"/>
  <c r="M14" i="16"/>
  <c r="A14" i="16"/>
  <c r="O13" i="16"/>
  <c r="N13" i="16"/>
  <c r="M13" i="16"/>
  <c r="A13" i="16"/>
  <c r="P37" i="15"/>
  <c r="L37" i="15"/>
  <c r="O36" i="15"/>
  <c r="N36" i="15"/>
  <c r="M36" i="15"/>
  <c r="A36" i="15"/>
  <c r="O35" i="15"/>
  <c r="N35" i="15"/>
  <c r="M35" i="15"/>
  <c r="A35" i="15"/>
  <c r="O34" i="15"/>
  <c r="N34" i="15"/>
  <c r="M34" i="15"/>
  <c r="A34" i="15"/>
  <c r="O33" i="15"/>
  <c r="N33" i="15"/>
  <c r="M33" i="15"/>
  <c r="A33" i="15"/>
  <c r="O32" i="15"/>
  <c r="N32" i="15"/>
  <c r="M32" i="15"/>
  <c r="A32" i="15"/>
  <c r="O31" i="15"/>
  <c r="N31" i="15"/>
  <c r="M31" i="15"/>
  <c r="A31" i="15"/>
  <c r="O30" i="15"/>
  <c r="N30" i="15"/>
  <c r="M30" i="15"/>
  <c r="A30" i="15"/>
  <c r="O29" i="15"/>
  <c r="N29" i="15"/>
  <c r="M29" i="15"/>
  <c r="A29" i="15"/>
  <c r="O28" i="15"/>
  <c r="N28" i="15"/>
  <c r="M28" i="15"/>
  <c r="A28" i="15"/>
  <c r="O27" i="15"/>
  <c r="N27" i="15"/>
  <c r="M27" i="15"/>
  <c r="A27" i="15"/>
  <c r="O26" i="15"/>
  <c r="N26" i="15"/>
  <c r="M26" i="15"/>
  <c r="A26" i="15"/>
  <c r="O25" i="15"/>
  <c r="N25" i="15"/>
  <c r="M25" i="15"/>
  <c r="A25" i="15"/>
  <c r="O24" i="15"/>
  <c r="N24" i="15"/>
  <c r="M24" i="15"/>
  <c r="A24" i="15"/>
  <c r="O23" i="15"/>
  <c r="N23" i="15"/>
  <c r="M23" i="15"/>
  <c r="A23" i="15"/>
  <c r="O22" i="15"/>
  <c r="N22" i="15"/>
  <c r="M22" i="15"/>
  <c r="A22" i="15"/>
  <c r="O21" i="15"/>
  <c r="N21" i="15"/>
  <c r="M21" i="15"/>
  <c r="A21" i="15"/>
  <c r="O20" i="15"/>
  <c r="N20" i="15"/>
  <c r="M20" i="15"/>
  <c r="A20" i="15"/>
  <c r="O19" i="15"/>
  <c r="N19" i="15"/>
  <c r="M19" i="15"/>
  <c r="A19" i="15"/>
  <c r="O18" i="15"/>
  <c r="N18" i="15"/>
  <c r="M18" i="15"/>
  <c r="A18" i="15"/>
  <c r="O17" i="15"/>
  <c r="N17" i="15"/>
  <c r="M17" i="15"/>
  <c r="A17" i="15"/>
  <c r="O16" i="15"/>
  <c r="N16" i="15"/>
  <c r="M16" i="15"/>
  <c r="A16" i="15"/>
  <c r="O15" i="15"/>
  <c r="N15" i="15"/>
  <c r="M15" i="15"/>
  <c r="A15" i="15"/>
  <c r="O14" i="15"/>
  <c r="N14" i="15"/>
  <c r="M14" i="15"/>
  <c r="A14" i="15"/>
  <c r="O13" i="15"/>
  <c r="N13" i="15"/>
  <c r="M13" i="15"/>
  <c r="A13" i="15"/>
  <c r="P37" i="14"/>
  <c r="L37" i="14"/>
  <c r="O36" i="14"/>
  <c r="N36" i="14"/>
  <c r="M36" i="14"/>
  <c r="A36" i="14"/>
  <c r="O35" i="14"/>
  <c r="N35" i="14"/>
  <c r="M35" i="14"/>
  <c r="A35" i="14"/>
  <c r="O34" i="14"/>
  <c r="N34" i="14"/>
  <c r="M34" i="14"/>
  <c r="A34" i="14"/>
  <c r="O33" i="14"/>
  <c r="N33" i="14"/>
  <c r="M33" i="14"/>
  <c r="A33" i="14"/>
  <c r="O32" i="14"/>
  <c r="N32" i="14"/>
  <c r="M32" i="14"/>
  <c r="A32" i="14"/>
  <c r="O31" i="14"/>
  <c r="N31" i="14"/>
  <c r="M31" i="14"/>
  <c r="A31" i="14"/>
  <c r="O30" i="14"/>
  <c r="N30" i="14"/>
  <c r="M30" i="14"/>
  <c r="A30" i="14"/>
  <c r="O29" i="14"/>
  <c r="N29" i="14"/>
  <c r="M29" i="14"/>
  <c r="A29" i="14"/>
  <c r="O28" i="14"/>
  <c r="N28" i="14"/>
  <c r="M28" i="14"/>
  <c r="A28" i="14"/>
  <c r="O27" i="14"/>
  <c r="N27" i="14"/>
  <c r="M27" i="14"/>
  <c r="A27" i="14"/>
  <c r="O26" i="14"/>
  <c r="N26" i="14"/>
  <c r="M26" i="14"/>
  <c r="A26" i="14"/>
  <c r="O25" i="14"/>
  <c r="N25" i="14"/>
  <c r="M25" i="14"/>
  <c r="A25" i="14"/>
  <c r="O24" i="14"/>
  <c r="N24" i="14"/>
  <c r="M24" i="14"/>
  <c r="A24" i="14"/>
  <c r="O23" i="14"/>
  <c r="N23" i="14"/>
  <c r="M23" i="14"/>
  <c r="A23" i="14"/>
  <c r="O22" i="14"/>
  <c r="N22" i="14"/>
  <c r="M22" i="14"/>
  <c r="A22" i="14"/>
  <c r="O21" i="14"/>
  <c r="N21" i="14"/>
  <c r="M21" i="14"/>
  <c r="A21" i="14"/>
  <c r="O20" i="14"/>
  <c r="N20" i="14"/>
  <c r="M20" i="14"/>
  <c r="A20" i="14"/>
  <c r="O19" i="14"/>
  <c r="N19" i="14"/>
  <c r="M19" i="14"/>
  <c r="A19" i="14"/>
  <c r="O18" i="14"/>
  <c r="N18" i="14"/>
  <c r="M18" i="14"/>
  <c r="A18" i="14"/>
  <c r="O17" i="14"/>
  <c r="N17" i="14"/>
  <c r="M17" i="14"/>
  <c r="A17" i="14"/>
  <c r="O16" i="14"/>
  <c r="N16" i="14"/>
  <c r="M16" i="14"/>
  <c r="A16" i="14"/>
  <c r="O15" i="14"/>
  <c r="N15" i="14"/>
  <c r="M15" i="14"/>
  <c r="A15" i="14"/>
  <c r="O14" i="14"/>
  <c r="N14" i="14"/>
  <c r="M14" i="14"/>
  <c r="A14" i="14"/>
  <c r="O13" i="14"/>
  <c r="N13" i="14"/>
  <c r="M13" i="14"/>
  <c r="A13" i="14"/>
  <c r="P39" i="13"/>
  <c r="L39" i="13"/>
  <c r="P37" i="13"/>
  <c r="L37" i="13"/>
  <c r="O36" i="13"/>
  <c r="N36" i="13"/>
  <c r="M36" i="13"/>
  <c r="A36" i="13"/>
  <c r="O35" i="13"/>
  <c r="N35" i="13"/>
  <c r="M35" i="13"/>
  <c r="A35" i="13"/>
  <c r="O34" i="13"/>
  <c r="N34" i="13"/>
  <c r="M34" i="13"/>
  <c r="A34" i="13"/>
  <c r="O33" i="13"/>
  <c r="N33" i="13"/>
  <c r="M33" i="13"/>
  <c r="A33" i="13"/>
  <c r="O32" i="13"/>
  <c r="N32" i="13"/>
  <c r="M32" i="13"/>
  <c r="A32" i="13"/>
  <c r="O31" i="13"/>
  <c r="N31" i="13"/>
  <c r="M31" i="13"/>
  <c r="A31" i="13"/>
  <c r="O30" i="13"/>
  <c r="N30" i="13"/>
  <c r="M30" i="13"/>
  <c r="A30" i="13"/>
  <c r="O29" i="13"/>
  <c r="N29" i="13"/>
  <c r="M29" i="13"/>
  <c r="A29" i="13"/>
  <c r="O28" i="13"/>
  <c r="N28" i="13"/>
  <c r="M28" i="13"/>
  <c r="A28" i="13"/>
  <c r="O27" i="13"/>
  <c r="N27" i="13"/>
  <c r="M27" i="13"/>
  <c r="A27" i="13"/>
  <c r="O26" i="13"/>
  <c r="N26" i="13"/>
  <c r="M26" i="13"/>
  <c r="A26" i="13"/>
  <c r="O25" i="13"/>
  <c r="N25" i="13"/>
  <c r="M25" i="13"/>
  <c r="A25" i="13"/>
  <c r="O24" i="13"/>
  <c r="N24" i="13"/>
  <c r="M24" i="13"/>
  <c r="A24" i="13"/>
  <c r="O23" i="13"/>
  <c r="N23" i="13"/>
  <c r="M23" i="13"/>
  <c r="A23" i="13"/>
  <c r="O22" i="13"/>
  <c r="N22" i="13"/>
  <c r="M22" i="13"/>
  <c r="A22" i="13"/>
  <c r="O21" i="13"/>
  <c r="N21" i="13"/>
  <c r="M21" i="13"/>
  <c r="A21" i="13"/>
  <c r="O20" i="13"/>
  <c r="N20" i="13"/>
  <c r="M20" i="13"/>
  <c r="A20" i="13"/>
  <c r="O19" i="13"/>
  <c r="N19" i="13"/>
  <c r="M19" i="13"/>
  <c r="A19" i="13"/>
  <c r="O18" i="13"/>
  <c r="N18" i="13"/>
  <c r="M18" i="13"/>
  <c r="A18" i="13"/>
  <c r="O17" i="13"/>
  <c r="N17" i="13"/>
  <c r="M17" i="13"/>
  <c r="A17" i="13"/>
  <c r="O16" i="13"/>
  <c r="N16" i="13"/>
  <c r="M16" i="13"/>
  <c r="A16" i="13"/>
  <c r="O15" i="13"/>
  <c r="N15" i="13"/>
  <c r="M15" i="13"/>
  <c r="A15" i="13"/>
  <c r="O14" i="13"/>
  <c r="N14" i="13"/>
  <c r="M14" i="13"/>
  <c r="A14" i="13"/>
  <c r="O13" i="13"/>
  <c r="N13" i="13"/>
  <c r="M13" i="13"/>
  <c r="A13" i="13"/>
  <c r="P38" i="12"/>
  <c r="L38" i="12"/>
  <c r="O37" i="12"/>
  <c r="N37" i="12"/>
  <c r="M37" i="12"/>
  <c r="A37" i="12"/>
  <c r="O36" i="12"/>
  <c r="N36" i="12"/>
  <c r="M36" i="12"/>
  <c r="A36" i="12"/>
  <c r="O35" i="12"/>
  <c r="N35" i="12"/>
  <c r="M35" i="12"/>
  <c r="A35" i="12"/>
  <c r="O34" i="12"/>
  <c r="N34" i="12"/>
  <c r="M34" i="12"/>
  <c r="A34" i="12"/>
  <c r="O33" i="12"/>
  <c r="N33" i="12"/>
  <c r="M33" i="12"/>
  <c r="A33" i="12"/>
  <c r="O32" i="12"/>
  <c r="N32" i="12"/>
  <c r="M32" i="12"/>
  <c r="A32" i="12"/>
  <c r="O31" i="12"/>
  <c r="N31" i="12"/>
  <c r="M31" i="12"/>
  <c r="A31" i="12"/>
  <c r="O30" i="12"/>
  <c r="N30" i="12"/>
  <c r="M30" i="12"/>
  <c r="A30" i="12"/>
  <c r="O29" i="12"/>
  <c r="N29" i="12"/>
  <c r="M29" i="12"/>
  <c r="A29" i="12"/>
  <c r="O28" i="12"/>
  <c r="N28" i="12"/>
  <c r="M28" i="12"/>
  <c r="A28" i="12"/>
  <c r="O27" i="12"/>
  <c r="N27" i="12"/>
  <c r="M27" i="12"/>
  <c r="A27" i="12"/>
  <c r="O26" i="12"/>
  <c r="N26" i="12"/>
  <c r="M26" i="12"/>
  <c r="A26" i="12"/>
  <c r="O25" i="12"/>
  <c r="N25" i="12"/>
  <c r="M25" i="12"/>
  <c r="A25" i="12"/>
  <c r="O24" i="12"/>
  <c r="N24" i="12"/>
  <c r="M24" i="12"/>
  <c r="A24" i="12"/>
  <c r="O23" i="12"/>
  <c r="N23" i="12"/>
  <c r="M23" i="12"/>
  <c r="A23" i="12"/>
  <c r="O22" i="12"/>
  <c r="N22" i="12"/>
  <c r="M22" i="12"/>
  <c r="A22" i="12"/>
  <c r="O21" i="12"/>
  <c r="N21" i="12"/>
  <c r="M21" i="12"/>
  <c r="A21" i="12"/>
  <c r="O20" i="12"/>
  <c r="N20" i="12"/>
  <c r="M20" i="12"/>
  <c r="A20" i="12"/>
  <c r="O19" i="12"/>
  <c r="N19" i="12"/>
  <c r="M19" i="12"/>
  <c r="A19" i="12"/>
  <c r="O18" i="12"/>
  <c r="N18" i="12"/>
  <c r="M18" i="12"/>
  <c r="A18" i="12"/>
  <c r="O17" i="12"/>
  <c r="N17" i="12"/>
  <c r="M17" i="12"/>
  <c r="A17" i="12"/>
  <c r="O16" i="12"/>
  <c r="N16" i="12"/>
  <c r="M16" i="12"/>
  <c r="A16" i="12"/>
  <c r="O15" i="12"/>
  <c r="N15" i="12"/>
  <c r="M15" i="12"/>
  <c r="A15" i="12"/>
  <c r="O14" i="12"/>
  <c r="N14" i="12"/>
  <c r="M14" i="12"/>
  <c r="A14" i="12"/>
  <c r="O13" i="12"/>
  <c r="N13" i="12"/>
  <c r="M13" i="12"/>
  <c r="A13" i="12"/>
  <c r="P38" i="11"/>
  <c r="L38" i="11"/>
  <c r="O37" i="11"/>
  <c r="N37" i="11"/>
  <c r="M37" i="11"/>
  <c r="A37" i="11"/>
  <c r="O36" i="11"/>
  <c r="N36" i="11"/>
  <c r="M36" i="11"/>
  <c r="A36" i="11"/>
  <c r="O35" i="11"/>
  <c r="N35" i="11"/>
  <c r="M35" i="11"/>
  <c r="A35" i="11"/>
  <c r="O34" i="11"/>
  <c r="N34" i="11"/>
  <c r="M34" i="11"/>
  <c r="A34" i="11"/>
  <c r="O33" i="11"/>
  <c r="N33" i="11"/>
  <c r="M33" i="11"/>
  <c r="A33" i="11"/>
  <c r="O32" i="11"/>
  <c r="N32" i="11"/>
  <c r="M32" i="11"/>
  <c r="A32" i="11"/>
  <c r="O31" i="11"/>
  <c r="N31" i="11"/>
  <c r="M31" i="11"/>
  <c r="A31" i="11"/>
  <c r="O30" i="11"/>
  <c r="N30" i="11"/>
  <c r="M30" i="11"/>
  <c r="A30" i="11"/>
  <c r="O29" i="11"/>
  <c r="N29" i="11"/>
  <c r="M29" i="11"/>
  <c r="A29" i="11"/>
  <c r="O28" i="11"/>
  <c r="N28" i="11"/>
  <c r="M28" i="11"/>
  <c r="A28" i="11"/>
  <c r="O27" i="11"/>
  <c r="N27" i="11"/>
  <c r="M27" i="11"/>
  <c r="A27" i="11"/>
  <c r="O26" i="11"/>
  <c r="N26" i="11"/>
  <c r="M26" i="11"/>
  <c r="A26" i="11"/>
  <c r="O25" i="11"/>
  <c r="N25" i="11"/>
  <c r="M25" i="11"/>
  <c r="A25" i="11"/>
  <c r="O24" i="11"/>
  <c r="N24" i="11"/>
  <c r="M24" i="11"/>
  <c r="A24" i="11"/>
  <c r="O23" i="11"/>
  <c r="N23" i="11"/>
  <c r="M23" i="11"/>
  <c r="A23" i="11"/>
  <c r="O22" i="11"/>
  <c r="N22" i="11"/>
  <c r="M22" i="11"/>
  <c r="A22" i="11"/>
  <c r="O21" i="11"/>
  <c r="N21" i="11"/>
  <c r="M21" i="11"/>
  <c r="A21" i="11"/>
  <c r="O20" i="11"/>
  <c r="N20" i="11"/>
  <c r="M20" i="11"/>
  <c r="A20" i="11"/>
  <c r="O19" i="11"/>
  <c r="N19" i="11"/>
  <c r="M19" i="11"/>
  <c r="A19" i="11"/>
  <c r="O18" i="11"/>
  <c r="N18" i="11"/>
  <c r="M18" i="11"/>
  <c r="A18" i="11"/>
  <c r="O17" i="11"/>
  <c r="N17" i="11"/>
  <c r="M17" i="11"/>
  <c r="A17" i="11"/>
  <c r="O16" i="11"/>
  <c r="N16" i="11"/>
  <c r="M16" i="11"/>
  <c r="A16" i="11"/>
  <c r="O15" i="11"/>
  <c r="N15" i="11"/>
  <c r="M15" i="11"/>
  <c r="A15" i="11"/>
  <c r="O14" i="11"/>
  <c r="N14" i="11"/>
  <c r="M14" i="11"/>
  <c r="A14" i="11"/>
  <c r="O13" i="11"/>
  <c r="N13" i="11"/>
  <c r="M13" i="11"/>
  <c r="A13" i="11"/>
  <c r="N37" i="13" l="1"/>
  <c r="N37" i="16"/>
  <c r="M37" i="18"/>
  <c r="N37" i="18"/>
  <c r="O37" i="18"/>
  <c r="O37" i="17"/>
  <c r="A39" i="17"/>
  <c r="M37" i="17"/>
  <c r="N37" i="17"/>
  <c r="O37" i="16"/>
  <c r="M37" i="16"/>
  <c r="M37" i="15"/>
  <c r="O37" i="15"/>
  <c r="N37" i="15"/>
  <c r="O39" i="13"/>
  <c r="O37" i="13"/>
  <c r="A39" i="13"/>
  <c r="M37" i="13"/>
  <c r="M39" i="17"/>
  <c r="N39" i="17"/>
  <c r="M37" i="14"/>
  <c r="N37" i="14"/>
  <c r="O37" i="14"/>
  <c r="M39" i="13"/>
  <c r="N39" i="13"/>
  <c r="M38" i="12"/>
  <c r="N38" i="12"/>
  <c r="O38" i="12"/>
  <c r="M38" i="11"/>
  <c r="N38" i="11"/>
  <c r="O38" i="11"/>
</calcChain>
</file>

<file path=xl/sharedStrings.xml><?xml version="1.0" encoding="utf-8"?>
<sst xmlns="http://schemas.openxmlformats.org/spreadsheetml/2006/main" count="1693" uniqueCount="450">
  <si>
    <t>NHẬP TẠI KHO ĐÔNG ANH</t>
  </si>
  <si>
    <t>TT</t>
  </si>
  <si>
    <t>TÊN SÁCH</t>
  </si>
  <si>
    <t>MÃ SÁCH</t>
  </si>
  <si>
    <t>SỐ MÀU IN</t>
  </si>
  <si>
    <t>CHỦNG LOẠI</t>
  </si>
  <si>
    <t>KHỔ 
SÁCH</t>
  </si>
  <si>
    <t>SỐ TRANG RUỘT</t>
  </si>
  <si>
    <t>PP ĐÓNG SÁCH</t>
  </si>
  <si>
    <t>TỔNG SỐ BẢN IN</t>
  </si>
  <si>
    <t>TỔNG SỐ TRANG GIẤY (NGUYÊN KHỔ)</t>
  </si>
  <si>
    <t>DỰ KIẾN SỐ LƯỢNG HỘP ĐỰNG SÁCH</t>
  </si>
  <si>
    <t>GIẤY IN (g/m2)</t>
  </si>
  <si>
    <t>HỘP 
ĐỰNG SÁCH</t>
  </si>
  <si>
    <t>RUỘT</t>
  </si>
  <si>
    <t>BÌA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</si>
  <si>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</si>
  <si>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</si>
  <si>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</si>
  <si>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</si>
  <si>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</si>
  <si>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</si>
  <si>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</si>
  <si>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</si>
  <si>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</si>
  <si>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</si>
  <si>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</si>
  <si>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</si>
  <si>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</si>
  <si>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</si>
  <si>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</si>
  <si>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(18)</t>
  </si>
  <si>
    <t>4</t>
  </si>
  <si>
    <t>4/0</t>
  </si>
  <si>
    <t>Hộp đựng sách giáo khoa</t>
  </si>
  <si>
    <t>19x26,5</t>
  </si>
  <si>
    <t>PG</t>
  </si>
  <si>
    <t>Tự nhiên và  xã hội 2  (Kết nối tri thức với cuộc sống)</t>
  </si>
  <si>
    <t>Hoạt động trải nghiệm 2 - Kết nối tri thức với cuộc sống</t>
  </si>
  <si>
    <t>4/1</t>
  </si>
  <si>
    <t>ĐL</t>
  </si>
  <si>
    <t>Toán 3 - Tập một (Kết nối tri thức với cuộc sống)</t>
  </si>
  <si>
    <t>Tiếng Việt 3 tập một (Kết nối tri thức với cuộc sống)</t>
  </si>
  <si>
    <t>Tiếng Việt 3 tập hai (Kết nối tri thức với cuộc sống)</t>
  </si>
  <si>
    <t>Âm nhạc 3 - Kết nối tri thức với cuộc sống</t>
  </si>
  <si>
    <t>4/2</t>
  </si>
  <si>
    <t>Công nghệ 6 (Kết nối tri thức với cuộc sống)</t>
  </si>
  <si>
    <t>Toán 6, Tập một  (Kết nối tri thức với cuộc sống)</t>
  </si>
  <si>
    <t>Ngữ văn 6, Tập hai  (Kết nối tri thức với cuộc sống)</t>
  </si>
  <si>
    <t>Hoạt động trải nghiệm, hướng nghiệp 6 - Kết nối tri thức với cuộc sống</t>
  </si>
  <si>
    <t>Công nghệ 10 – Thiết kế và Công nghệ (Kết nối tri thức với cuộc sống)</t>
  </si>
  <si>
    <t>Lịch sử 10 (Kết nối tri thức với cuộc sống)</t>
  </si>
  <si>
    <t>Ngữ văn 10, tập một (Kết nối tri thức với cuộc sống)</t>
  </si>
  <si>
    <t>Ngữ văn 10, tập hai (Kết nối tri thức với cuộc sống)</t>
  </si>
  <si>
    <t>Lịch sử 11 (Kết nối tri thức với cuộc sống)</t>
  </si>
  <si>
    <t>Chuyên đề học tập Lịch sử 11 (Kết nối tri thức với cuộc sống)</t>
  </si>
  <si>
    <t>Mĩ thuật 2 (Chân trời sáng tạo)</t>
  </si>
  <si>
    <t>Hoạt động trải nghiệm 2 (Chân trời sáng tạo)</t>
  </si>
  <si>
    <t>Mĩ thuật 3 (Chân trời sáng tạo) (bản 1)</t>
  </si>
  <si>
    <t>Hoạt động trải nghiệm 3 (Chân trời sáng tạo) (bản 1)</t>
  </si>
  <si>
    <t>Mĩ thuật 4 (Chân trời sáng tạo) (bản 1)</t>
  </si>
  <si>
    <t>Khoa học tự nhiên 6 (Chân trời sáng tạo)</t>
  </si>
  <si>
    <t>Hoạt động trải nghiệm, hướng nghiệp 6 (Chân trời sáng tạo)</t>
  </si>
  <si>
    <t>Hoạt động trải nghiệm, hướng nghiệp 7 (Chân trời sáng tạo) (bản 1)</t>
  </si>
  <si>
    <t>Mĩ thuật 8 (Chân trời sáng tạo) (bản 1)</t>
  </si>
  <si>
    <t>Hoạt động trải nghiệm, hướng nghiệp 8 (Chân trời sáng tạo) (bản 1)</t>
  </si>
  <si>
    <t>TỔNG CỘNG:</t>
  </si>
  <si>
    <t>SC</t>
  </si>
  <si>
    <t>SL</t>
  </si>
  <si>
    <t>R</t>
  </si>
  <si>
    <t>B</t>
  </si>
  <si>
    <t>HH</t>
  </si>
  <si>
    <t>Ngữ văn 6, Tập một (Kết nối tri thức với cuộc sống)</t>
  </si>
  <si>
    <t>Công nghệ 3 – Sách giáo viên (Kết nối tri thức với cuộc sống)</t>
  </si>
  <si>
    <t>TOÁN 3 – Sách giáo viên (Kết nối tri thức với cuộc sống)</t>
  </si>
  <si>
    <t>Lịch sử và Địa lí 4 - Sách giáo viên (Kết nối tri thức với cuộc sống)</t>
  </si>
  <si>
    <t>Khoa học tự nhiên 8 -  Sách giáo viên (Kết nối tri thức với cuộc sống)</t>
  </si>
  <si>
    <t>Mĩ thuật 1 (Chân trời sáng tạo)</t>
  </si>
  <si>
    <t>Công nghệ 6 (Chân trời sáng tạo)</t>
  </si>
  <si>
    <t>Ngữ văn 6, tập một (Chân trời sáng tạo)</t>
  </si>
  <si>
    <t>Ngữ văn 6, tập hai (Chân trời sáng tạo)</t>
  </si>
  <si>
    <t>Khoa học tự nhiên 7 (Chân trời sáng tạo)</t>
  </si>
  <si>
    <t>Mĩ thuật 7 (Chân trời sáng tạo) (bản 2)</t>
  </si>
  <si>
    <t>Ngữ văn 7, tập một (Chân trời sáng tạo)</t>
  </si>
  <si>
    <t>Ngữ văn 7, tập hai (Chân trời sáng tạo)</t>
  </si>
  <si>
    <t>Ngữ văn 8, tập một (Chân trời sáng tạo)</t>
  </si>
  <si>
    <t>Ngữ văn 8, tập hai (Chân trời sáng tạo)</t>
  </si>
  <si>
    <t>Ngữ văn 10, tập một (Chân trời sáng tạo)</t>
  </si>
  <si>
    <t>Ngữ văn 10, tập hai (Chân trời sáng tạo)</t>
  </si>
  <si>
    <t>1</t>
  </si>
  <si>
    <t>KC</t>
  </si>
  <si>
    <t>SỐ LƯỢNG BẢN NHẬP KHO 
(30 ngày kể từ ngày kí hợp đồng)</t>
  </si>
  <si>
    <t>G1HH1E001h24</t>
  </si>
  <si>
    <t>G1HH1M001h24</t>
  </si>
  <si>
    <t>G1HH2M001h24</t>
  </si>
  <si>
    <t>G1HH2X001h24</t>
  </si>
  <si>
    <t>G3HH2Q001a24</t>
  </si>
  <si>
    <t>G1HH3M001h24</t>
  </si>
  <si>
    <t>G1HH3T001h24</t>
  </si>
  <si>
    <t>G1HH3T002h24</t>
  </si>
  <si>
    <t>G1HH3V001h24</t>
  </si>
  <si>
    <t>G1HH3V002h24</t>
  </si>
  <si>
    <t>G3HH3Q001a24</t>
  </si>
  <si>
    <t>G3HH3R001a24</t>
  </si>
  <si>
    <t>G3HH3X001a24</t>
  </si>
  <si>
    <t>G3HH4Q001a24</t>
  </si>
  <si>
    <t>G1HH5C002H24</t>
  </si>
  <si>
    <t>G1HH5E002H24</t>
  </si>
  <si>
    <t>G1HH5G002H24</t>
  </si>
  <si>
    <t>G1HH5I002H24</t>
  </si>
  <si>
    <t>G1HH5M002H24</t>
  </si>
  <si>
    <t>G1HH5T003H24</t>
  </si>
  <si>
    <t>G1HH5T004H24</t>
  </si>
  <si>
    <t>G1HH5U002H24</t>
  </si>
  <si>
    <t>G1HH5V003H24</t>
  </si>
  <si>
    <t>G1HH5V004H24</t>
  </si>
  <si>
    <t>G3HH5K002A24</t>
  </si>
  <si>
    <t>G3HH5Q002A24</t>
  </si>
  <si>
    <t>G3HH5R002A24</t>
  </si>
  <si>
    <t>G1HH6C001h24</t>
  </si>
  <si>
    <t>G1HH6T001h24</t>
  </si>
  <si>
    <t>G1HH6V001h24</t>
  </si>
  <si>
    <t>G1HH6V002h24</t>
  </si>
  <si>
    <t>G3HH6Q001a24</t>
  </si>
  <si>
    <t>G1HH9C005H24</t>
  </si>
  <si>
    <t>G1HH9C006H24</t>
  </si>
  <si>
    <t>G1HH9C007H24</t>
  </si>
  <si>
    <t>G1HH9C008H24</t>
  </si>
  <si>
    <t>G1HH9G002H24</t>
  </si>
  <si>
    <t>G1HH9I002H24</t>
  </si>
  <si>
    <t>G1HH9M002H24</t>
  </si>
  <si>
    <t>G1HH9T003H24</t>
  </si>
  <si>
    <t>G1HH9T004H24</t>
  </si>
  <si>
    <t>G1HH9U002H24</t>
  </si>
  <si>
    <t>G1HH9V003H24</t>
  </si>
  <si>
    <t>G1HH9V004H24</t>
  </si>
  <si>
    <t>G3HH9E002A24</t>
  </si>
  <si>
    <t>G3HH9Q002A24</t>
  </si>
  <si>
    <t>G3HH9R002A24</t>
  </si>
  <si>
    <t>G1HHXC001h24</t>
  </si>
  <si>
    <t>G1HHXS003h24</t>
  </si>
  <si>
    <t>G1HHXV001h24</t>
  </si>
  <si>
    <t>G1HHXV002h24</t>
  </si>
  <si>
    <t>G1HHXY002h24</t>
  </si>
  <si>
    <t>G1HHXQ001h24</t>
  </si>
  <si>
    <t>G1HHXR002h24</t>
  </si>
  <si>
    <t>G1HHYS001h24</t>
  </si>
  <si>
    <t>G1HHYS002h24</t>
  </si>
  <si>
    <t>G1HHZB003H24</t>
  </si>
  <si>
    <t>G1HHZD003H24</t>
  </si>
  <si>
    <t>G1HHZD004H24</t>
  </si>
  <si>
    <t>G1HHZE002H24</t>
  </si>
  <si>
    <t>G1HHZH003H24</t>
  </si>
  <si>
    <t>G1HHZI005H24</t>
  </si>
  <si>
    <t>G1HHZI006H24</t>
  </si>
  <si>
    <t>G1HHZL004H24</t>
  </si>
  <si>
    <t>G1HHZQ002H24</t>
  </si>
  <si>
    <t>G1HHZS003H24</t>
  </si>
  <si>
    <t>G1HHZT004H24</t>
  </si>
  <si>
    <t>G1HHZT005H24</t>
  </si>
  <si>
    <t>G1HHZT006H24</t>
  </si>
  <si>
    <t>G1HHZV004H24</t>
  </si>
  <si>
    <t>G1HHZV005H24</t>
  </si>
  <si>
    <t>G1HHZV006H24</t>
  </si>
  <si>
    <t>G1HHZY003H24</t>
  </si>
  <si>
    <t>G2HHZE006M24</t>
  </si>
  <si>
    <t>G1HG3C001h24</t>
  </si>
  <si>
    <t>G1HG3T001h24</t>
  </si>
  <si>
    <t>G1HG4U001h24</t>
  </si>
  <si>
    <t>G1HG8K001h24</t>
  </si>
  <si>
    <t>G1HG9K001H24</t>
  </si>
  <si>
    <t>G1HGZC002H24</t>
  </si>
  <si>
    <t>G1HGZC004H24</t>
  </si>
  <si>
    <t>G1HGZD001H24</t>
  </si>
  <si>
    <t>G1HGZR001H24</t>
  </si>
  <si>
    <t>G1BH1G001h24</t>
  </si>
  <si>
    <t>G1BH1M001h24</t>
  </si>
  <si>
    <t>G1BH1T001h24</t>
  </si>
  <si>
    <t>G1BH1V003h24</t>
  </si>
  <si>
    <t>G1BH2G001h24</t>
  </si>
  <si>
    <t>G1BH2M001h24</t>
  </si>
  <si>
    <t>G1BH2T001h24</t>
  </si>
  <si>
    <t>G1BH2V004h24</t>
  </si>
  <si>
    <t>G1BH2X001h24</t>
  </si>
  <si>
    <t>G3BH2R001a24</t>
  </si>
  <si>
    <t>G1BH3C001h24</t>
  </si>
  <si>
    <t>G1BH3G001h24</t>
  </si>
  <si>
    <t>G1BH3I001h24</t>
  </si>
  <si>
    <t>G1BH3M001h24</t>
  </si>
  <si>
    <t>G1BH3T001h24</t>
  </si>
  <si>
    <t>G1BH3V002h24</t>
  </si>
  <si>
    <t>G1BH3V003h24</t>
  </si>
  <si>
    <t>G1BH3V004h24</t>
  </si>
  <si>
    <t>G3BH3X001a24</t>
  </si>
  <si>
    <t>G1BH4C001h24</t>
  </si>
  <si>
    <t>G1BH4G001h24</t>
  </si>
  <si>
    <t>G1BH4I001h24</t>
  </si>
  <si>
    <t>G1BH4M001h24</t>
  </si>
  <si>
    <t>G1BH4T001h24</t>
  </si>
  <si>
    <t>G1BH4T002h24</t>
  </si>
  <si>
    <t>G1BH4U001h24</t>
  </si>
  <si>
    <t>G3BH4K001a24</t>
  </si>
  <si>
    <t>G3BH4R001a24</t>
  </si>
  <si>
    <t>G1BH5I001H24</t>
  </si>
  <si>
    <t>G1BH5U001H24</t>
  </si>
  <si>
    <t>G1BH6I001h24</t>
  </si>
  <si>
    <t>G1BH6K001h24</t>
  </si>
  <si>
    <t>G1BH6M001h24</t>
  </si>
  <si>
    <t>G1BH6T001h24</t>
  </si>
  <si>
    <t>G1BH6U001h24</t>
  </si>
  <si>
    <t>G1BH6U002h24</t>
  </si>
  <si>
    <t>G3BH6Q001a24</t>
  </si>
  <si>
    <t>G3BH6R001a24</t>
  </si>
  <si>
    <t>G1BH7I001h24</t>
  </si>
  <si>
    <t>G1BH7K001h24</t>
  </si>
  <si>
    <t>G1BH7M001h24</t>
  </si>
  <si>
    <t>G1BH7S001h24</t>
  </si>
  <si>
    <t>G1BH7T001h24</t>
  </si>
  <si>
    <t>G1BH7U001h24</t>
  </si>
  <si>
    <t>G3BH7Q001a24</t>
  </si>
  <si>
    <t>G3BH7R001a24</t>
  </si>
  <si>
    <t>G1BH8C001h24</t>
  </si>
  <si>
    <t>G1BH8G001h24</t>
  </si>
  <si>
    <t>G1BH8I001h24</t>
  </si>
  <si>
    <t>G1BH8K001h24</t>
  </si>
  <si>
    <t>G1BH8M001h24</t>
  </si>
  <si>
    <t>G1BH8T001h24</t>
  </si>
  <si>
    <t>G1BH8T002h24</t>
  </si>
  <si>
    <t>G1BH8U001h24</t>
  </si>
  <si>
    <t>G1BH8U002h24</t>
  </si>
  <si>
    <t>G1BH8V001h24</t>
  </si>
  <si>
    <t>G1BH8V002h24</t>
  </si>
  <si>
    <t>G3BH8Q001a24</t>
  </si>
  <si>
    <t>G1BH9K001H24</t>
  </si>
  <si>
    <t>G1BH9T001H24</t>
  </si>
  <si>
    <t>G1BH9V001H24</t>
  </si>
  <si>
    <t>G1BHYI002h24</t>
  </si>
  <si>
    <t>G1BHYS001h24</t>
  </si>
  <si>
    <t>G1BHYT001h24</t>
  </si>
  <si>
    <t>G1BHYT002h24</t>
  </si>
  <si>
    <t>G1BHYV001h24</t>
  </si>
  <si>
    <t>G1BHYV002h24</t>
  </si>
  <si>
    <t>G1BHZB001H24</t>
  </si>
  <si>
    <t>G1BHZD001H24</t>
  </si>
  <si>
    <t>G1BHZH001H24</t>
  </si>
  <si>
    <t>G1BHZI002H24</t>
  </si>
  <si>
    <t>G1BHZL001H24</t>
  </si>
  <si>
    <t>G1BHZT001H24</t>
  </si>
  <si>
    <t>G1BHZV001H24</t>
  </si>
  <si>
    <t>G2HH1M001m24</t>
  </si>
  <si>
    <t>G4HH2M001x24</t>
  </si>
  <si>
    <t>G4HH2Q001x24</t>
  </si>
  <si>
    <t>G4HH3M001x24</t>
  </si>
  <si>
    <t>G4HH3Q001x24</t>
  </si>
  <si>
    <t>G4HH4M001x24</t>
  </si>
  <si>
    <t>G2HH5Q002M24</t>
  </si>
  <si>
    <t>G4HH5M002X24</t>
  </si>
  <si>
    <t>G4HH5Q002X24</t>
  </si>
  <si>
    <t>G2HH6C001m24</t>
  </si>
  <si>
    <t>G2HH6K001m24</t>
  </si>
  <si>
    <t>G2HH6V001m24</t>
  </si>
  <si>
    <t>G2HH6V002m24</t>
  </si>
  <si>
    <t>G4HH6M001x24</t>
  </si>
  <si>
    <t>G4HH6Q001x24</t>
  </si>
  <si>
    <t>G2HH7K001m24</t>
  </si>
  <si>
    <t>G2HH7M001m24</t>
  </si>
  <si>
    <t>G2HH7V001m24</t>
  </si>
  <si>
    <t>G2HH7V002m24</t>
  </si>
  <si>
    <t>G4HH7Q001x24</t>
  </si>
  <si>
    <t>G2HH8V001m24</t>
  </si>
  <si>
    <t>G2HH8V002m24</t>
  </si>
  <si>
    <t>G4HH8M001x24</t>
  </si>
  <si>
    <t>G4HH8Q001x24</t>
  </si>
  <si>
    <t>G4HH9M002X24</t>
  </si>
  <si>
    <t>G2HHXV001m24</t>
  </si>
  <si>
    <t>G2HHXV002m24</t>
  </si>
  <si>
    <t>G2BH1M001m24</t>
  </si>
  <si>
    <t>G4BH2M001x24</t>
  </si>
  <si>
    <t>G4BH2Q001x24</t>
  </si>
  <si>
    <t>G4BH3M001x24</t>
  </si>
  <si>
    <t>G4BH3Q001x24</t>
  </si>
  <si>
    <t>G2BH5Q001M24</t>
  </si>
  <si>
    <t>G4BH6M001x24</t>
  </si>
  <si>
    <t>G4BH6Q001x24</t>
  </si>
  <si>
    <t>G4BH7Q001x24</t>
  </si>
  <si>
    <t>G2BH9K001M24</t>
  </si>
  <si>
    <t>Hộp đựng sách bổ trợ</t>
  </si>
  <si>
    <t>Giáo dục Thể chất 1 (Kết nối tri thức với cuộc sống)</t>
  </si>
  <si>
    <t>Mĩ thuật 1 (Kết nối tri thức với cuộc sống)</t>
  </si>
  <si>
    <t>Mĩ thuật 2 (Kết nối tri thức với cuộc sống)</t>
  </si>
  <si>
    <t>Mĩ thuật 3 (Kết nối tri thức với cuộc sống)</t>
  </si>
  <si>
    <t>Toán 3 - Tập hai (Kết nối tri thức với cuộc sống)</t>
  </si>
  <si>
    <t>Hoạt động trải nghiệm 3 - Kết nối tri thức với cuộc sống</t>
  </si>
  <si>
    <t>Tự nhiên và Xã hội 3 - Kết nối tri thức với cuộc sống</t>
  </si>
  <si>
    <t>Hoạt động trải nghiệm 4 - Kết nối tri thức với cuộc sống</t>
  </si>
  <si>
    <t>Công nghệ 5 (Kết nối tri thức với cuộc sống)</t>
  </si>
  <si>
    <t>Giáo dục thể chất 5 (Kết nối tri thức với cuộc sống)</t>
  </si>
  <si>
    <t>Đạo đức 5 (Kết nối tri thức với cuộc sống)</t>
  </si>
  <si>
    <t>Tin học 5 (Kết nối tri thức với cuộc sống)</t>
  </si>
  <si>
    <t>Mĩ thuật 5 (Kết nối tri thức với cuộc sống)</t>
  </si>
  <si>
    <t>Toán 5, tập một (Kết nối tri thức với cuộc sống)</t>
  </si>
  <si>
    <t>Toán 5, tập hai (Kết nối tri thức với cuộc sống)</t>
  </si>
  <si>
    <t>Lịch sử và Địa lí 5 (Kết nối tri thức với cuộc sống)</t>
  </si>
  <si>
    <t>Tiếng Việt 5, tập một (Kết nối tri thức với cuộc sống)</t>
  </si>
  <si>
    <t>Tiếng Việt 5, tập hai (Kết nối tri thức với cuộc sống)</t>
  </si>
  <si>
    <t>Khoa học 5 - Kết nối tri thức với cuộc sống</t>
  </si>
  <si>
    <t>Hoạt động trải nghiệm 5 - Kết nối tri thức với cuộc sống</t>
  </si>
  <si>
    <t>Âm nhạc 5 - Kết nối tri thức với cuộc sống</t>
  </si>
  <si>
    <t>Công nghệ 9 - Định hướng nghề nghiệp (Kết nối tri thức với cuộc sống)</t>
  </si>
  <si>
    <t>Công nghệ 9 - Trải nghiệm nghề nghiệp - Mô đun Lắp đặt mạng điện trong nhà (Kết nối tri thức với cuộc sống)</t>
  </si>
  <si>
    <t>Công nghệ 9 - Trải nghiệm nghề nghiệp - Mô đun Trồng cây ăn quả (Kết nối tri thức với cuộc sống)</t>
  </si>
  <si>
    <t>Công nghệ 9 - Trải nghiệm nghề nghiệp - Mô đun Chế biến thực phẩm (Kết nối tri thức với cuộc sống)</t>
  </si>
  <si>
    <t>Giáo dục công dân 9 (Kết nối tri thức với cuộc sống)</t>
  </si>
  <si>
    <t>Tin học 9 (Kết nối tri thức với cuộc sống)</t>
  </si>
  <si>
    <t>Mĩ thuật 9 (Kết nối tri thức với cuộc sống)</t>
  </si>
  <si>
    <t>Toán 9, tập một (Kết nối tri thức với cuộc sống)</t>
  </si>
  <si>
    <t>Toán 9, tập hai (Kết nối tri thức với cuộc sống)</t>
  </si>
  <si>
    <t>Lịch sử và Địa lí 9 (Kết nối tri thức với cuộc sống)</t>
  </si>
  <si>
    <t>Ngữ văn 9, tập một (Kết nối tri thức với cuộc sống)</t>
  </si>
  <si>
    <t>Ngữ văn 9, tập hai (Kết nối tri thức với cuộc sống)</t>
  </si>
  <si>
    <t>Giáo dục thể chất 9 - Kết nối tri thức với cuộc sống</t>
  </si>
  <si>
    <t>Hoạt động trải nghiệm, hướng nghiệp 9 - Kết nối tri thức với cuộc sống</t>
  </si>
  <si>
    <t>Âm nhạc 9 - Kết nối tri thức với cuộc sống</t>
  </si>
  <si>
    <t>CHUYÊN ĐỀ HỌC TẬP GIÁO DỤC KINH TẾ VÀ PHÁP LUẬT 10 (KẾT NỐI TRI THỨC VỚI CUỘC SỐNG)</t>
  </si>
  <si>
    <t>HOẠT ĐỘNG TRẢI NGHIỆM, HƯỚNG NGHIỆP 10 (KẾT NỐI TRI THỨC VỚI CUỘC SỐNG)</t>
  </si>
  <si>
    <t>Chuyên đề học tập Âm nhạc 10 (Kết nối tri thức với cuộc sống)</t>
  </si>
  <si>
    <t>Sinh học 12 (Kết nối tri thức với cuộc sống)</t>
  </si>
  <si>
    <t>Địa lí 12 (Kết nối tri thức với cuộc sống)</t>
  </si>
  <si>
    <t>Chuyên đề học tập Địa lí 12 (Kết nối tri thức với cuộc sống)</t>
  </si>
  <si>
    <t>Giáo dục thể chất 12 – Bóng đá (Kết nối tri thức với cuộc sống)</t>
  </si>
  <si>
    <t>Hóa học 12 (Kết nối tri thức với cuộc sống)</t>
  </si>
  <si>
    <t>Tin học 12 - Định hướng Khoa học máy tính (Kết nối tri thức với cuộc sống)</t>
  </si>
  <si>
    <t>Tin học 12 - Định hướng Tin học ứng dụng  (Kết nối tri thức với cuộc sống)</t>
  </si>
  <si>
    <t>Chuyên đề học tập Vật lí 12 (Kết nối tri thức với cuộc sống)</t>
  </si>
  <si>
    <t>Hoạt động trải nghiệm, hướng nghiệp 12 (Kết nối tri thức với cuộc sống)</t>
  </si>
  <si>
    <t>Lịch sử 12 (Kết nối tri thức với cuộc sống)</t>
  </si>
  <si>
    <t>Toán 12, tập một (Kết nối tri thức với cuộc sống)</t>
  </si>
  <si>
    <t>Toán 12, tập hai (Kết nối tri thức với cuộc sống)</t>
  </si>
  <si>
    <t>Chuyên đề học tập Toán 12 (Kết nối tri thức với cuộc sống)</t>
  </si>
  <si>
    <t>Ngữ văn 12, tập một (Kết nối tri thức với cuộc sống)</t>
  </si>
  <si>
    <t>Ngữ văn 12, tập hai (Kết nối tri thức với cuộc sống)</t>
  </si>
  <si>
    <t>Chuyên đề học tập Ngữ văn 12 (Kết nối tri thức với cuộc sống)</t>
  </si>
  <si>
    <t>Giáo dục Kinh tế và pháp luật 12 (Kết nối tri thức với cuộc sống)</t>
  </si>
  <si>
    <t xml:space="preserve">Giáo dục thể chất 12 - Cầu lông (Kết nối tri thức với cuộc sống) </t>
  </si>
  <si>
    <t>Khoa học tự nhiên 9 - Sách giáo viên (Kết nối tri thức với cuộc sống)</t>
  </si>
  <si>
    <t>Công nghệ 12 - Lâm nghiệp - Thủy sản - Sách giáo viên (Kết nối tri thức với cuộc sống)</t>
  </si>
  <si>
    <t>Chuyên đề học tập Công nghệ 12 – Lâm nghiệp – Thủy sản – Sách giáo viên (Kết nối tri thức với cuộc sống)</t>
  </si>
  <si>
    <t>Địa lí 12 - Sách giáo viên (Kết nối tri thức với cuộc sống)</t>
  </si>
  <si>
    <t>Âm nhạc 12 – Sách giáo viên (Kết nối tri thức với cuộc sống)</t>
  </si>
  <si>
    <t>Vở bài tập Đạo đức 1 (Kết nối tri thức với cuộc sống)</t>
  </si>
  <si>
    <t>Vở bài tập Mĩ thuật 1 (Kết nối tri thức với cuộc sống)</t>
  </si>
  <si>
    <t>Vở bài tập Toán 1, tập một (Kết nối tri thức với cuộc sống)</t>
  </si>
  <si>
    <t>Tập viết 1, tập một (Kết nối tri thức với cuộc sống)</t>
  </si>
  <si>
    <t>Vở bài tập Đạo đức 2  (Kết nối tri thức với cuộc sống)</t>
  </si>
  <si>
    <t>Vở bài tập Mĩ thuật 2  (Kết nối tri thức với cuộc sống)</t>
  </si>
  <si>
    <t>Vở bài tập Toán 2 – Tập một (Kết nối tri thức với cuộc sống)</t>
  </si>
  <si>
    <t>Tập viết 2, tập hai (Kết nối tri thức với cuộc sống)</t>
  </si>
  <si>
    <t>Vở bài tập Tự nhiên và  xã hội 2 (Kết nối tri thức với cuộc sống)</t>
  </si>
  <si>
    <t>Vở bài tập Âm nhạc 2 - Kết nối tri thức với cuộc sống</t>
  </si>
  <si>
    <t>Vở bài tập Công nghệ 3 (Kết nối tri thức với cuộc sống)</t>
  </si>
  <si>
    <t>VỞ BÀI TẬP ĐẠO ĐỨC 3 (KẾT NỐI TRI THỨC VỚI CUỘC SỐNG)</t>
  </si>
  <si>
    <t>Vở bài tập Tin học 3 (Kết nối tri thức với cuộc sống)</t>
  </si>
  <si>
    <t>Vở bài tập Mĩ thuật 3 (Kết nối tri thức với cuộc sống)</t>
  </si>
  <si>
    <t>Vở bài tập Toán 3 - Tập một (Kết nối tri thức với cuộc sống)</t>
  </si>
  <si>
    <t>Vở bài tập Tiếng Việt 3, tập hai (Kết nối tri thức với cuộc sống)</t>
  </si>
  <si>
    <t>Tập viết 3, tập một (Kết nối tri thức với cuộc sống)</t>
  </si>
  <si>
    <t>Tập viết 3, tập hai (Kết nối tri thức với cuộc sống)</t>
  </si>
  <si>
    <t>Vở bài tập Tự nhiên và Xã hội 3 - Kết nối tri thức với cuộc sống</t>
  </si>
  <si>
    <t>Vở bài tập Công nghệ 4 (Kết nối tri thức với cuộc sống)</t>
  </si>
  <si>
    <t>Vở bài tập Đạo đức 4 (Kết nối tri thức với cuộc sống)</t>
  </si>
  <si>
    <t>Vở bài tập Tin học 4 (Kết nối tri thức với cuộc sống)</t>
  </si>
  <si>
    <t>Vở bài tập Mĩ thuật 4 (Kết nối tri thức với cuộc sống)</t>
  </si>
  <si>
    <t>Vở bài tập Toán 4, tập một (Kết nối tri thức với cuộc sống)</t>
  </si>
  <si>
    <t>Vở bài tập Toán 4, tập hai (Kết nối tri thức với cuộc sống)</t>
  </si>
  <si>
    <t xml:space="preserve">Vở bài tập Lịch sử và Địa lí 4 (Kết nối tri thức với cuộc sống) </t>
  </si>
  <si>
    <t>Vở bài tập Khoa học 4 - Kết nối tri thức với cuộc sống</t>
  </si>
  <si>
    <t>Vở bài tập Âm nhạc 4 - Kết nối tri thức với cuộc sống</t>
  </si>
  <si>
    <t>Vở bài tập Tin học 5 (Kết nối tri thức với cuộc sống)</t>
  </si>
  <si>
    <t>Vở bài tập Lịch sử và Địa lí 5 (Kết nối tri thức với cuộc sống)</t>
  </si>
  <si>
    <t>Bài tập Tin học 6 (Kết nối tri thức với cuộc sống)</t>
  </si>
  <si>
    <t>Bài tập Khoa học tự nhiên 6 (Kết nối tri thức với cuộc sống)</t>
  </si>
  <si>
    <t>Bài tập Mĩ thuật 6 (Kết nối tri thức với cuộc sống)</t>
  </si>
  <si>
    <t>Bài tập Toán 6, Tập một  (Kết nối tri thức với cuộc sống)</t>
  </si>
  <si>
    <t>Bài tập Lịch sử và Địa lí 6, phần Lịch sử (Kết nối tri thức với cuộc sống)</t>
  </si>
  <si>
    <t>Bài tập Lịch sử và Địa lí 6, phần Địa lí (Kết nối tri thức với cuộc sống)</t>
  </si>
  <si>
    <t>Bài tập Hoạt động trải nghiệm, hướng nghiệp 6 - Kết nối tri thức với cuộc sống</t>
  </si>
  <si>
    <t>Bài tập Âm nhạc 6 - Kết nối tri thức với cuộc sống</t>
  </si>
  <si>
    <t>Bài tập Tin học 7 (Kết nối tri thức với cuộc sống)</t>
  </si>
  <si>
    <t xml:space="preserve">Bài tập Khoa học tự nhiên 7 (Kết nối tri thức với cuộc sống) </t>
  </si>
  <si>
    <t>Bài tập Mĩ thuật 7 (Kết nối tri thức với cuộc sống)</t>
  </si>
  <si>
    <t>Bài tập Lịch sử và Địa lí 7 – Phần Lịch sử (Kết nối tri thức với cuộc sống)</t>
  </si>
  <si>
    <t>Bài tập Toán 7, tập một (Kết nối tri thức với cuộc sống)</t>
  </si>
  <si>
    <t>Bài tập Lịch sử và Địa lí  7, phần Địa lí (Kết nối tri thức với cuộc sống)</t>
  </si>
  <si>
    <t>Bài tập Hoạt động trải nghiệm, hướng nghiệp 7 - Kết nối tri thức với cuộc sống</t>
  </si>
  <si>
    <t>Bài tập Âm nhạc 7 - Kết nối tri thức với cuộc sống</t>
  </si>
  <si>
    <t>Bài tập Công nghệ 8 (Kết nối tri thức với cuộc sống)</t>
  </si>
  <si>
    <t>Bài tập Giáo dục công dân 8 (Kết nối tri thức với cuộc sống)</t>
  </si>
  <si>
    <t>Bài tập Tin học 8 (Kết nối tri thức với cuộc sống)</t>
  </si>
  <si>
    <t>Bài tập Khoa học tự nhiên 8 (Kết nối tri thức với cuộc sống)</t>
  </si>
  <si>
    <t>Bài tập Mĩ thuật 8 (Kết nối tri thức với cuộc sống)</t>
  </si>
  <si>
    <t>Bài tập Toán 8, tập một (Kết nối tri thức với cuộc sống)</t>
  </si>
  <si>
    <t>Bài tập Toán 8, tập hai (Kết nối tri thức với cuộc sống)</t>
  </si>
  <si>
    <t>Bài tập Lịch sử và Địa lí 8 - Phần Lịch sử (Kết nối tri thức với cuộc sống)</t>
  </si>
  <si>
    <t>Bài tập Lịch sử và Địa lí 8 - Phần Địa lí (Kết nối tri thức với cuộc sống)</t>
  </si>
  <si>
    <t>Bài tập Ngữ văn 8, tập một (Kết nối tri thức với cuộc sống)</t>
  </si>
  <si>
    <t>Bài tập Ngữ văn 8, tập hai (Kết nối tri thức với cuộc sống)</t>
  </si>
  <si>
    <t>Bài tập Hoạt động trải nghiệm, hướng nghiệp 8 - Kết nối tri thức với cuộc sống</t>
  </si>
  <si>
    <t>Bài tập Khoa học tự nhiên 9 (Kết nối tri thức với cuộc sống)</t>
  </si>
  <si>
    <t>Bài tập Toán 9, tập một (Kết nối tri thức với cuộc sống)</t>
  </si>
  <si>
    <t>Bài tập Ngữ văn 9, tập một (Kết nối tri thức với cuộc sống)</t>
  </si>
  <si>
    <t>Bài tập Tin học 11 - Định hướng Tin học ứng dụng (Kết nối tri thức với cuộc sống)</t>
  </si>
  <si>
    <t>Bài tập Lịch sử 11 (Kết nối tri thức với cuộc sống)</t>
  </si>
  <si>
    <t>Bài tập Toán 11, tập một (Kết nối tri thức với cuộc sống)</t>
  </si>
  <si>
    <t>Bài tập Toán 11, tập hai (Kết nối tri thức với cuộc sống)</t>
  </si>
  <si>
    <t>Bài tập Ngữ văn 11, tập một (Kết nối tri thức với cuộc sống)</t>
  </si>
  <si>
    <t>Bài tập Ngữ văn 11, tập hai (Kết nối tri thức với cuộc sống)</t>
  </si>
  <si>
    <t>Bài tập Sinh học 12 (Kết nối tri thức với cuộc sống)</t>
  </si>
  <si>
    <t>Bài tập Địa lí 12 (Kết nối tri thức với cuộc sống)</t>
  </si>
  <si>
    <t>Bài tập Hóa học 12 (Kết nối tri thức với cuộc sống)</t>
  </si>
  <si>
    <t>Bài tập Tin học 12 - Định hướng Tin học ứng dụng (Kết nối tri thức với cuộc sống)</t>
  </si>
  <si>
    <t>Bài tập Vật lí 12 (Kết nối tri thức với cuộc sống)</t>
  </si>
  <si>
    <t>Bài tập Toán 12, tập một (Kết nối tri thức với cuộc sống)</t>
  </si>
  <si>
    <t>Bài tập Ngữ văn 12, tập một (Kết nối tri thức với cuộc sống)</t>
  </si>
  <si>
    <t xml:space="preserve">Hoạt động trải nghiệm 5 (Chân trời sáng tạo) (bản 2) </t>
  </si>
  <si>
    <t>Mĩ thuật 5 (Chân trời sáng tạo) (bản 1)</t>
  </si>
  <si>
    <t>Hoạt động trải nghiệm 5 (Chân trời sáng tạo) (bản 1)</t>
  </si>
  <si>
    <t>Mĩ thuật 6 (Chân trời sáng tạo)</t>
  </si>
  <si>
    <t>Mĩ thuật 9 (Chân trời sáng tạo) (bản 1)</t>
  </si>
  <si>
    <t>Vở bài tập Mĩ thuật 1 (Chân trời sáng tạo)</t>
  </si>
  <si>
    <t>Vở bài tập Mĩ thuật 2 (Chân trời sáng tạo)</t>
  </si>
  <si>
    <t>Vở bài tập Hoạt động trải nghiệm 2 (Chân trời sáng tạo)</t>
  </si>
  <si>
    <t>Vở bài tập Mĩ thuật 3 (Chân trời sáng tạo) (Bản 1)</t>
  </si>
  <si>
    <t>Vở bài tập Hoạt động trải nghiệm 3 (Chân trời sáng tạo) (Bản 1)</t>
  </si>
  <si>
    <t>Vở bài tập Hoạt động trải nghiệm 5 (bản 2) (Chân trời sáng tạo)</t>
  </si>
  <si>
    <t>Bài tập Mĩ thuật 6 (Chân trời sáng tạo)</t>
  </si>
  <si>
    <t>Bài tập Hoạt động trải nghiệm, hướng nghiệp 6 (Chân trời sáng tạo)</t>
  </si>
  <si>
    <t>Bài tập Hoạt động trải nghiệm, hướng nghiệp 7 (Chân trời sáng tạo) (Bản 1)</t>
  </si>
  <si>
    <t>Bài tập Khoa học tự nhiên 9 (Chân trời sáng tạo)</t>
  </si>
  <si>
    <t>2</t>
  </si>
  <si>
    <t>17x24</t>
  </si>
  <si>
    <r>
      <t xml:space="preserve">PHẦN </t>
    </r>
    <r>
      <rPr>
        <b/>
        <sz val="15"/>
        <color rgb="FFFF0000"/>
        <rFont val="Times New Roman"/>
        <family val="1"/>
      </rPr>
      <t xml:space="preserve">01 -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</si>
  <si>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02 -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</si>
  <si>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03 -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</si>
  <si>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04 -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</si>
  <si>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05 -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</si>
  <si>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06 -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</si>
  <si>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07 -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</si>
  <si>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r>
      <t xml:space="preserve">PHẦN </t>
    </r>
    <r>
      <rPr>
        <b/>
        <sz val="15"/>
        <color rgb="FFFF0000"/>
        <rFont val="Times New Roman"/>
        <family val="1"/>
      </rPr>
      <t xml:space="preserve">08 - </t>
    </r>
    <r>
      <rPr>
        <b/>
        <sz val="15"/>
        <rFont val="Times New Roman"/>
        <family val="1"/>
      </rPr>
      <t>Số hiệu: INSGD2024</t>
    </r>
    <r>
      <rPr>
        <b/>
        <sz val="15"/>
        <color rgb="FFFF0000"/>
        <rFont val="Times New Roman"/>
        <family val="1"/>
      </rPr>
      <t>G09</t>
    </r>
  </si>
  <si>
    <t>GÓI 09 - IN SÁCH GIÁO DỤC PHỤC VỤ NĂM HỌC 2024 - 2025</t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</si>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</sst>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Times New Roman"/>
      <family val="1"/>
    </font>
    <font>
      <b/>
      <sz val="15"/>
      <name val="Times New Roman"/>
      <family val="1"/>
    </font>
    <font>
      <b/>
      <sz val="15"/>
      <color rgb="FFFF000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b/>
      <i/>
      <sz val="10"/>
      <name val="Times New Roman"/>
      <family val="1"/>
    </font>
    <font>
      <b/>
      <i/>
      <sz val="10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4" fillId="0" borderId="0" quotePrefix="1">
      <protection locked="0"/>
    </xf>
    <xf numFmtId="0" fontId="1" fillId="0" borderId="0"/>
    <xf numFmtId="0" fontId="15" fillId="0" borderId="0"/>
  </cellStyleXfs>
  <cellXfs count="6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3" fontId="3" fillId="0" borderId="0" xfId="2" applyNumberFormat="1" applyFont="1"/>
    <xf numFmtId="0" fontId="3" fillId="0" borderId="0" xfId="2" applyFont="1"/>
    <xf numFmtId="3" fontId="4" fillId="0" borderId="0" xfId="2" applyNumberFormat="1" applyFont="1"/>
    <xf numFmtId="0" fontId="4" fillId="0" borderId="0" xfId="2" applyFont="1"/>
    <xf numFmtId="0" fontId="2" fillId="0" borderId="0" xfId="2" applyFont="1" applyAlignment="1">
      <alignment vertical="center" wrapText="1"/>
    </xf>
    <xf numFmtId="0" fontId="4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11" fillId="0" borderId="15" xfId="2" quotePrefix="1" applyFont="1" applyBorder="1" applyAlignment="1">
      <alignment horizontal="center" vertical="center"/>
    </xf>
    <xf numFmtId="0" fontId="11" fillId="0" borderId="7" xfId="2" quotePrefix="1" applyFont="1" applyBorder="1" applyAlignment="1">
      <alignment horizontal="center" vertical="center"/>
    </xf>
    <xf numFmtId="0" fontId="11" fillId="0" borderId="12" xfId="2" quotePrefix="1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3" fillId="0" borderId="7" xfId="2" applyFont="1" applyBorder="1" applyAlignment="1">
      <alignment horizontal="left" vertical="center"/>
    </xf>
    <xf numFmtId="0" fontId="13" fillId="0" borderId="7" xfId="2" applyFont="1" applyBorder="1" applyAlignment="1">
      <alignment horizontal="center" vertical="center" wrapText="1"/>
    </xf>
    <xf numFmtId="3" fontId="13" fillId="0" borderId="7" xfId="2" applyNumberFormat="1" applyFont="1" applyBorder="1" applyAlignment="1">
      <alignment horizontal="right" vertical="center"/>
    </xf>
    <xf numFmtId="3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16" xfId="2" applyFont="1" applyBorder="1"/>
    <xf numFmtId="0" fontId="2" fillId="0" borderId="17" xfId="2" applyFont="1" applyBorder="1" applyAlignment="1">
      <alignment horizontal="center" vertical="center"/>
    </xf>
    <xf numFmtId="0" fontId="2" fillId="0" borderId="17" xfId="2" applyFont="1" applyBorder="1"/>
    <xf numFmtId="3" fontId="2" fillId="0" borderId="17" xfId="2" applyNumberFormat="1" applyFont="1" applyBorder="1" applyAlignment="1">
      <alignment horizontal="right" vertical="center"/>
    </xf>
    <xf numFmtId="3" fontId="2" fillId="0" borderId="18" xfId="2" applyNumberFormat="1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9" fontId="14" fillId="0" borderId="0" xfId="1">
      <protection locked="0"/>
    </xf>
    <xf numFmtId="0" fontId="13" fillId="0" borderId="0" xfId="2" applyFont="1" applyAlignment="1">
      <alignment horizontal="center"/>
    </xf>
    <xf numFmtId="0" fontId="13" fillId="0" borderId="0" xfId="2" applyFont="1"/>
    <xf numFmtId="3" fontId="13" fillId="0" borderId="0" xfId="2" applyNumberFormat="1" applyFont="1"/>
    <xf numFmtId="0" fontId="13" fillId="0" borderId="7" xfId="2" applyFont="1" applyBorder="1" applyAlignment="1">
      <alignment horizontal="center"/>
    </xf>
    <xf numFmtId="0" fontId="13" fillId="0" borderId="7" xfId="2" applyFont="1" applyBorder="1"/>
    <xf numFmtId="3" fontId="13" fillId="0" borderId="0" xfId="2" applyNumberFormat="1" applyFont="1" applyAlignment="1">
      <alignment horizontal="center"/>
    </xf>
    <xf numFmtId="3" fontId="13" fillId="0" borderId="12" xfId="2" applyNumberFormat="1" applyFont="1" applyBorder="1" applyAlignment="1">
      <alignment horizontal="right" vertical="center"/>
    </xf>
    <xf numFmtId="3" fontId="13" fillId="0" borderId="14" xfId="2" applyNumberFormat="1" applyFont="1" applyBorder="1"/>
    <xf numFmtId="0" fontId="9" fillId="0" borderId="2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3" fontId="9" fillId="0" borderId="3" xfId="2" applyNumberFormat="1" applyFont="1" applyBorder="1" applyAlignment="1">
      <alignment horizontal="center" vertical="center" wrapText="1"/>
    </xf>
    <xf numFmtId="3" fontId="9" fillId="0" borderId="7" xfId="2" applyNumberFormat="1" applyFont="1" applyBorder="1" applyAlignment="1">
      <alignment horizontal="center" vertical="center" wrapText="1"/>
    </xf>
    <xf numFmtId="3" fontId="9" fillId="0" borderId="4" xfId="2" applyNumberFormat="1" applyFont="1" applyBorder="1" applyAlignment="1">
      <alignment horizontal="center" vertical="center" wrapText="1"/>
    </xf>
    <xf numFmtId="3" fontId="9" fillId="0" borderId="5" xfId="2" applyNumberFormat="1" applyFont="1" applyBorder="1" applyAlignment="1">
      <alignment horizontal="center" vertical="center" wrapText="1"/>
    </xf>
    <xf numFmtId="3" fontId="9" fillId="0" borderId="10" xfId="2" applyNumberFormat="1" applyFont="1" applyBorder="1" applyAlignment="1">
      <alignment horizontal="center" vertical="center" wrapText="1"/>
    </xf>
    <xf numFmtId="3" fontId="9" fillId="0" borderId="11" xfId="2" applyNumberFormat="1" applyFont="1" applyBorder="1" applyAlignment="1">
      <alignment horizontal="center" vertical="center" wrapText="1"/>
    </xf>
    <xf numFmtId="3" fontId="9" fillId="0" borderId="2" xfId="2" applyNumberFormat="1" applyFont="1" applyBorder="1" applyAlignment="1">
      <alignment horizontal="center" vertical="center" wrapText="1"/>
    </xf>
    <xf numFmtId="3" fontId="9" fillId="0" borderId="9" xfId="2" applyNumberFormat="1" applyFont="1" applyBorder="1" applyAlignment="1">
      <alignment horizontal="center" vertical="center" wrapText="1"/>
    </xf>
    <xf numFmtId="3" fontId="9" fillId="0" borderId="14" xfId="2" applyNumberFormat="1" applyFont="1" applyBorder="1" applyAlignment="1">
      <alignment horizontal="center" vertical="center" wrapText="1"/>
    </xf>
    <xf numFmtId="3" fontId="9" fillId="0" borderId="6" xfId="2" applyNumberFormat="1" applyFont="1" applyBorder="1" applyAlignment="1">
      <alignment horizontal="center" vertical="center" wrapText="1"/>
    </xf>
    <xf numFmtId="3" fontId="9" fillId="0" borderId="12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ucation%20PH/Phong%20ban/In%20-%20Phat%20hanh%20-%20TVTH/So%20lieu%20bao%20cao/Thang%209%20-%202006/Ngay%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Office/Co%20quan/Hoi%20nghi/In/VH/NXBGD/VH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NXBGDHN\P.KEHOACH\KIMANH\Thay%20gia%20bia%202019\Thang%204\2.17-4%20Tonghoptemgia%20SGKcumoi30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ttu\Congvan\2019\PH\DKPH%2014-9-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C"/>
      <sheetName val="PH31-3"/>
      <sheetName val="PH2-4"/>
      <sheetName val="PH11-4"/>
      <sheetName val="PH18-4"/>
      <sheetName val="PH19-4"/>
      <sheetName val="PH22-4"/>
      <sheetName val="PH24-4"/>
      <sheetName val="PH25-4"/>
      <sheetName val="Check"/>
      <sheetName val="PHT1-&gt;17-4"/>
      <sheetName val="CM31-3"/>
      <sheetName val="SM31-3"/>
      <sheetName val="Sheet1"/>
      <sheetName val="nk11-4"/>
      <sheetName val="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93">
          <cell r="F193" t="str">
            <v>1H101</v>
          </cell>
          <cell r="G193">
            <v>62161</v>
          </cell>
        </row>
        <row r="194">
          <cell r="F194" t="str">
            <v>1H102</v>
          </cell>
          <cell r="G194">
            <v>62352</v>
          </cell>
        </row>
        <row r="195">
          <cell r="F195" t="str">
            <v>1H103</v>
          </cell>
          <cell r="G195">
            <v>149667</v>
          </cell>
        </row>
        <row r="196">
          <cell r="F196" t="str">
            <v>1H104</v>
          </cell>
          <cell r="G196">
            <v>150296</v>
          </cell>
        </row>
        <row r="197">
          <cell r="F197" t="str">
            <v>1H113</v>
          </cell>
          <cell r="G197">
            <v>76411</v>
          </cell>
        </row>
        <row r="198">
          <cell r="F198" t="str">
            <v>1H114</v>
          </cell>
          <cell r="G198">
            <v>78710</v>
          </cell>
        </row>
        <row r="199">
          <cell r="F199" t="str">
            <v>1H201</v>
          </cell>
          <cell r="G199">
            <v>183749</v>
          </cell>
        </row>
        <row r="200">
          <cell r="F200" t="str">
            <v>1H202</v>
          </cell>
          <cell r="G200">
            <v>162888</v>
          </cell>
        </row>
        <row r="201">
          <cell r="F201" t="str">
            <v>1H203</v>
          </cell>
          <cell r="G201">
            <v>179898</v>
          </cell>
        </row>
        <row r="202">
          <cell r="F202" t="str">
            <v>1H204</v>
          </cell>
          <cell r="G202">
            <v>178583</v>
          </cell>
        </row>
        <row r="203">
          <cell r="F203" t="str">
            <v>1H212</v>
          </cell>
          <cell r="G203">
            <v>194858</v>
          </cell>
        </row>
        <row r="204">
          <cell r="F204" t="str">
            <v>1H213</v>
          </cell>
          <cell r="G204">
            <v>203822</v>
          </cell>
        </row>
        <row r="205">
          <cell r="F205" t="str">
            <v>1H301</v>
          </cell>
          <cell r="G205">
            <v>157684</v>
          </cell>
        </row>
        <row r="206">
          <cell r="F206" t="str">
            <v>1H302</v>
          </cell>
          <cell r="G206">
            <v>130480</v>
          </cell>
        </row>
        <row r="207">
          <cell r="F207" t="str">
            <v>1H303</v>
          </cell>
          <cell r="G207">
            <v>163623</v>
          </cell>
        </row>
        <row r="208">
          <cell r="F208" t="str">
            <v>1H304</v>
          </cell>
          <cell r="G208">
            <v>155463</v>
          </cell>
        </row>
        <row r="209">
          <cell r="F209" t="str">
            <v>1H312</v>
          </cell>
          <cell r="G209">
            <v>177611</v>
          </cell>
        </row>
        <row r="210">
          <cell r="F210" t="str">
            <v>1H313</v>
          </cell>
          <cell r="G210">
            <v>181084</v>
          </cell>
        </row>
        <row r="211">
          <cell r="F211" t="str">
            <v>1H401</v>
          </cell>
          <cell r="G211">
            <v>149536</v>
          </cell>
        </row>
        <row r="212">
          <cell r="F212" t="str">
            <v>1H402</v>
          </cell>
          <cell r="G212">
            <v>155181</v>
          </cell>
        </row>
        <row r="213">
          <cell r="F213" t="str">
            <v>1H403</v>
          </cell>
          <cell r="G213">
            <v>152529</v>
          </cell>
        </row>
        <row r="214">
          <cell r="F214" t="str">
            <v>1H404</v>
          </cell>
          <cell r="G214">
            <v>143747</v>
          </cell>
        </row>
        <row r="215">
          <cell r="F215" t="str">
            <v>1H405</v>
          </cell>
          <cell r="G215">
            <v>145393</v>
          </cell>
        </row>
        <row r="216">
          <cell r="F216" t="str">
            <v>1H406</v>
          </cell>
          <cell r="G216">
            <v>157261</v>
          </cell>
        </row>
        <row r="217">
          <cell r="F217" t="str">
            <v>1H407</v>
          </cell>
          <cell r="G217">
            <v>14462</v>
          </cell>
        </row>
        <row r="218">
          <cell r="F218" t="str">
            <v>1H408</v>
          </cell>
          <cell r="G218">
            <v>163761</v>
          </cell>
        </row>
        <row r="219">
          <cell r="F219" t="str">
            <v>1H409</v>
          </cell>
          <cell r="G219">
            <v>159021</v>
          </cell>
        </row>
        <row r="220">
          <cell r="F220" t="str">
            <v>1H501</v>
          </cell>
          <cell r="G220">
            <v>152570</v>
          </cell>
        </row>
        <row r="221">
          <cell r="F221" t="str">
            <v>1H502</v>
          </cell>
          <cell r="G221">
            <v>148854</v>
          </cell>
        </row>
        <row r="222">
          <cell r="F222" t="str">
            <v>1H503</v>
          </cell>
          <cell r="G222">
            <v>151808</v>
          </cell>
        </row>
        <row r="223">
          <cell r="F223" t="str">
            <v>1H504</v>
          </cell>
          <cell r="G223">
            <v>145619</v>
          </cell>
        </row>
        <row r="224">
          <cell r="F224" t="str">
            <v>1H505</v>
          </cell>
          <cell r="G224">
            <v>142177</v>
          </cell>
        </row>
        <row r="225">
          <cell r="F225" t="str">
            <v>1H506</v>
          </cell>
          <cell r="G225">
            <v>157991</v>
          </cell>
        </row>
        <row r="226">
          <cell r="F226" t="str">
            <v>1H507</v>
          </cell>
          <cell r="G226">
            <v>13700</v>
          </cell>
        </row>
        <row r="227">
          <cell r="F227" t="str">
            <v>1H508</v>
          </cell>
          <cell r="G227">
            <v>156809</v>
          </cell>
        </row>
        <row r="228">
          <cell r="F228" t="str">
            <v>1H509</v>
          </cell>
          <cell r="G228">
            <v>152865</v>
          </cell>
        </row>
        <row r="229">
          <cell r="F229" t="str">
            <v>2H601</v>
          </cell>
          <cell r="G229">
            <v>101223</v>
          </cell>
        </row>
        <row r="230">
          <cell r="F230" t="str">
            <v>2H602</v>
          </cell>
          <cell r="G230">
            <v>103635</v>
          </cell>
        </row>
        <row r="231">
          <cell r="F231" t="str">
            <v>2H605</v>
          </cell>
          <cell r="G231">
            <v>113412</v>
          </cell>
        </row>
        <row r="232">
          <cell r="F232" t="str">
            <v>2H607</v>
          </cell>
          <cell r="G232">
            <v>99354</v>
          </cell>
        </row>
        <row r="233">
          <cell r="F233" t="str">
            <v>2H608</v>
          </cell>
          <cell r="G233">
            <v>99881</v>
          </cell>
        </row>
        <row r="234">
          <cell r="F234" t="str">
            <v>2H609</v>
          </cell>
          <cell r="G234">
            <v>100173</v>
          </cell>
        </row>
        <row r="235">
          <cell r="F235" t="str">
            <v>2H612</v>
          </cell>
          <cell r="G235">
            <v>103032</v>
          </cell>
        </row>
        <row r="236">
          <cell r="F236" t="str">
            <v>2H613</v>
          </cell>
          <cell r="G236">
            <v>101927</v>
          </cell>
        </row>
        <row r="237">
          <cell r="F237" t="str">
            <v>2H614</v>
          </cell>
          <cell r="G237">
            <v>105764</v>
          </cell>
        </row>
        <row r="238">
          <cell r="F238" t="str">
            <v>2H615</v>
          </cell>
          <cell r="G238">
            <v>91784</v>
          </cell>
        </row>
        <row r="239">
          <cell r="F239" t="str">
            <v>2H616</v>
          </cell>
          <cell r="G239">
            <v>4</v>
          </cell>
        </row>
        <row r="240">
          <cell r="F240" t="str">
            <v>2H617</v>
          </cell>
          <cell r="G240">
            <v>23185</v>
          </cell>
        </row>
        <row r="241">
          <cell r="F241" t="str">
            <v>2H619</v>
          </cell>
          <cell r="G241">
            <v>40</v>
          </cell>
        </row>
        <row r="242">
          <cell r="F242" t="str">
            <v>2H620</v>
          </cell>
          <cell r="G242">
            <v>98414</v>
          </cell>
        </row>
        <row r="243">
          <cell r="F243" t="str">
            <v>2H621</v>
          </cell>
          <cell r="G243">
            <v>980</v>
          </cell>
        </row>
        <row r="244">
          <cell r="F244" t="str">
            <v>2H622</v>
          </cell>
          <cell r="G244">
            <v>452</v>
          </cell>
        </row>
        <row r="245">
          <cell r="F245" t="str">
            <v>2H701</v>
          </cell>
          <cell r="G245">
            <v>106130</v>
          </cell>
        </row>
        <row r="246">
          <cell r="F246" t="str">
            <v>2H702</v>
          </cell>
          <cell r="G246">
            <v>106559</v>
          </cell>
        </row>
        <row r="247">
          <cell r="F247" t="str">
            <v>2H705</v>
          </cell>
          <cell r="G247">
            <v>106472</v>
          </cell>
        </row>
        <row r="248">
          <cell r="F248" t="str">
            <v>2H707</v>
          </cell>
          <cell r="G248">
            <v>98426</v>
          </cell>
        </row>
        <row r="249">
          <cell r="F249" t="str">
            <v>2H708</v>
          </cell>
          <cell r="G249">
            <v>100574</v>
          </cell>
        </row>
        <row r="250">
          <cell r="F250" t="str">
            <v>2H709</v>
          </cell>
          <cell r="G250">
            <v>101531</v>
          </cell>
        </row>
        <row r="251">
          <cell r="F251" t="str">
            <v>2H712</v>
          </cell>
          <cell r="G251">
            <v>99511</v>
          </cell>
        </row>
        <row r="252">
          <cell r="F252" t="str">
            <v>2H713</v>
          </cell>
          <cell r="G252">
            <v>101098</v>
          </cell>
        </row>
        <row r="253">
          <cell r="F253" t="str">
            <v>2H714</v>
          </cell>
          <cell r="G253">
            <v>103407</v>
          </cell>
        </row>
        <row r="254">
          <cell r="F254" t="str">
            <v>2H715</v>
          </cell>
          <cell r="G254">
            <v>77744</v>
          </cell>
        </row>
        <row r="255">
          <cell r="F255" t="str">
            <v>2H716</v>
          </cell>
          <cell r="G255">
            <v>20</v>
          </cell>
        </row>
        <row r="256">
          <cell r="F256" t="str">
            <v>2H717</v>
          </cell>
          <cell r="G256">
            <v>23026</v>
          </cell>
        </row>
        <row r="257">
          <cell r="F257" t="str">
            <v>2H719</v>
          </cell>
          <cell r="G257">
            <v>20</v>
          </cell>
        </row>
        <row r="258">
          <cell r="F258" t="str">
            <v>2H720</v>
          </cell>
          <cell r="G258">
            <v>98875</v>
          </cell>
        </row>
        <row r="259">
          <cell r="F259" t="str">
            <v>2H721</v>
          </cell>
          <cell r="G259">
            <v>840</v>
          </cell>
        </row>
        <row r="260">
          <cell r="F260" t="str">
            <v>2H723</v>
          </cell>
          <cell r="G260">
            <v>600</v>
          </cell>
        </row>
        <row r="261">
          <cell r="F261" t="str">
            <v>2H801</v>
          </cell>
          <cell r="G261">
            <v>96437</v>
          </cell>
        </row>
        <row r="262">
          <cell r="F262" t="str">
            <v>2H802</v>
          </cell>
          <cell r="G262">
            <v>97458</v>
          </cell>
        </row>
        <row r="263">
          <cell r="F263" t="str">
            <v>2H805</v>
          </cell>
          <cell r="G263">
            <v>99073</v>
          </cell>
        </row>
        <row r="264">
          <cell r="F264" t="str">
            <v>2H807</v>
          </cell>
          <cell r="G264">
            <v>99391</v>
          </cell>
        </row>
        <row r="265">
          <cell r="F265" t="str">
            <v>2H809</v>
          </cell>
          <cell r="G265">
            <v>95677</v>
          </cell>
        </row>
        <row r="266">
          <cell r="F266" t="str">
            <v>2H810</v>
          </cell>
          <cell r="G266">
            <v>95723</v>
          </cell>
        </row>
        <row r="267">
          <cell r="F267" t="str">
            <v>2H811</v>
          </cell>
          <cell r="G267">
            <v>95690</v>
          </cell>
        </row>
        <row r="268">
          <cell r="F268" t="str">
            <v>2H812</v>
          </cell>
          <cell r="G268">
            <v>89733</v>
          </cell>
        </row>
        <row r="269">
          <cell r="F269" t="str">
            <v>2H815</v>
          </cell>
          <cell r="G269">
            <v>92736</v>
          </cell>
        </row>
        <row r="270">
          <cell r="F270" t="str">
            <v>2H816</v>
          </cell>
          <cell r="G270">
            <v>97031</v>
          </cell>
        </row>
        <row r="271">
          <cell r="F271" t="str">
            <v>2H817</v>
          </cell>
          <cell r="G271">
            <v>98801</v>
          </cell>
        </row>
        <row r="272">
          <cell r="F272" t="str">
            <v>2H818</v>
          </cell>
          <cell r="G272">
            <v>86728</v>
          </cell>
        </row>
        <row r="273">
          <cell r="F273" t="str">
            <v>2H819</v>
          </cell>
          <cell r="G273">
            <v>20</v>
          </cell>
        </row>
        <row r="274">
          <cell r="F274" t="str">
            <v>2H820</v>
          </cell>
          <cell r="G274">
            <v>28918</v>
          </cell>
        </row>
        <row r="275">
          <cell r="F275" t="str">
            <v>2H822</v>
          </cell>
          <cell r="G275">
            <v>40</v>
          </cell>
        </row>
        <row r="276">
          <cell r="F276" t="str">
            <v>2H823</v>
          </cell>
          <cell r="G276">
            <v>940</v>
          </cell>
        </row>
        <row r="277">
          <cell r="F277" t="str">
            <v>2H825</v>
          </cell>
          <cell r="G277">
            <v>542</v>
          </cell>
        </row>
        <row r="278">
          <cell r="F278" t="str">
            <v>2H901</v>
          </cell>
          <cell r="G278">
            <v>93171</v>
          </cell>
        </row>
        <row r="279">
          <cell r="F279" t="str">
            <v>2H902</v>
          </cell>
          <cell r="G279">
            <v>91752</v>
          </cell>
        </row>
        <row r="280">
          <cell r="F280" t="str">
            <v>2H905</v>
          </cell>
          <cell r="G280">
            <v>75707</v>
          </cell>
        </row>
        <row r="281">
          <cell r="F281" t="str">
            <v>2H907</v>
          </cell>
          <cell r="G281">
            <v>89514</v>
          </cell>
        </row>
        <row r="282">
          <cell r="F282" t="str">
            <v>2H909</v>
          </cell>
          <cell r="G282">
            <v>82098</v>
          </cell>
        </row>
        <row r="283">
          <cell r="F283" t="str">
            <v>2H910</v>
          </cell>
          <cell r="G283">
            <v>18622</v>
          </cell>
        </row>
        <row r="284">
          <cell r="F284" t="str">
            <v>2H912</v>
          </cell>
          <cell r="G284">
            <v>88186</v>
          </cell>
        </row>
        <row r="285">
          <cell r="F285" t="str">
            <v>2H913</v>
          </cell>
          <cell r="G285">
            <v>84365</v>
          </cell>
        </row>
        <row r="286">
          <cell r="F286" t="str">
            <v>2H916</v>
          </cell>
          <cell r="G286">
            <v>88252</v>
          </cell>
        </row>
        <row r="287">
          <cell r="F287" t="str">
            <v>2H917</v>
          </cell>
          <cell r="G287">
            <v>89267</v>
          </cell>
        </row>
        <row r="288">
          <cell r="F288" t="str">
            <v>2H918</v>
          </cell>
          <cell r="G288">
            <v>92103</v>
          </cell>
        </row>
        <row r="289">
          <cell r="F289" t="str">
            <v>2H920</v>
          </cell>
          <cell r="G289">
            <v>29882</v>
          </cell>
        </row>
        <row r="290">
          <cell r="F290" t="str">
            <v>2H922</v>
          </cell>
          <cell r="G290">
            <v>50</v>
          </cell>
        </row>
        <row r="291">
          <cell r="F291" t="str">
            <v>2H923</v>
          </cell>
          <cell r="G291">
            <v>20</v>
          </cell>
        </row>
        <row r="292">
          <cell r="F292" t="str">
            <v>2H924</v>
          </cell>
          <cell r="G292">
            <v>880</v>
          </cell>
        </row>
        <row r="293">
          <cell r="F293" t="str">
            <v>2H925</v>
          </cell>
          <cell r="G293">
            <v>69157</v>
          </cell>
        </row>
        <row r="294">
          <cell r="F294" t="str">
            <v>2H927</v>
          </cell>
          <cell r="G294">
            <v>15262</v>
          </cell>
        </row>
        <row r="295">
          <cell r="F295" t="str">
            <v>2H928</v>
          </cell>
          <cell r="G295">
            <v>1631</v>
          </cell>
        </row>
        <row r="296">
          <cell r="F296" t="str">
            <v>2H929</v>
          </cell>
          <cell r="G296">
            <v>71531</v>
          </cell>
        </row>
        <row r="297">
          <cell r="F297" t="str">
            <v>2H930</v>
          </cell>
          <cell r="G297">
            <v>761</v>
          </cell>
        </row>
        <row r="298">
          <cell r="F298" t="str">
            <v>2H933</v>
          </cell>
          <cell r="G298">
            <v>414</v>
          </cell>
        </row>
        <row r="299">
          <cell r="F299" t="str">
            <v>CH001</v>
          </cell>
          <cell r="G299">
            <v>26057</v>
          </cell>
        </row>
        <row r="300">
          <cell r="F300" t="str">
            <v>CH002</v>
          </cell>
          <cell r="G300">
            <v>20871</v>
          </cell>
        </row>
        <row r="301">
          <cell r="F301" t="str">
            <v>CH005</v>
          </cell>
          <cell r="G301">
            <v>27871</v>
          </cell>
        </row>
        <row r="302">
          <cell r="F302" t="str">
            <v>CH007</v>
          </cell>
          <cell r="G302">
            <v>26956</v>
          </cell>
        </row>
        <row r="303">
          <cell r="F303" t="str">
            <v>CH009</v>
          </cell>
          <cell r="G303">
            <v>27105</v>
          </cell>
        </row>
        <row r="304">
          <cell r="F304" t="str">
            <v>CH010</v>
          </cell>
          <cell r="G304">
            <v>26941</v>
          </cell>
        </row>
        <row r="305">
          <cell r="F305" t="str">
            <v>CH011</v>
          </cell>
          <cell r="G305">
            <v>26941</v>
          </cell>
        </row>
        <row r="306">
          <cell r="F306" t="str">
            <v>CH012</v>
          </cell>
          <cell r="G306">
            <v>28022</v>
          </cell>
        </row>
        <row r="307">
          <cell r="F307" t="str">
            <v>CH015</v>
          </cell>
          <cell r="G307">
            <v>26147</v>
          </cell>
        </row>
        <row r="308">
          <cell r="F308" t="str">
            <v>CH016</v>
          </cell>
          <cell r="G308">
            <v>26385</v>
          </cell>
        </row>
        <row r="309">
          <cell r="F309" t="str">
            <v>CH017</v>
          </cell>
          <cell r="G309">
            <v>25372</v>
          </cell>
        </row>
        <row r="310">
          <cell r="F310" t="str">
            <v>CH018</v>
          </cell>
          <cell r="G310">
            <v>26093</v>
          </cell>
        </row>
        <row r="311">
          <cell r="F311" t="str">
            <v>CH020</v>
          </cell>
          <cell r="G311">
            <v>12670</v>
          </cell>
        </row>
        <row r="312">
          <cell r="F312" t="str">
            <v>CH026</v>
          </cell>
          <cell r="G312">
            <v>190</v>
          </cell>
        </row>
        <row r="313">
          <cell r="F313" t="str">
            <v>CH027</v>
          </cell>
          <cell r="G313">
            <v>150</v>
          </cell>
        </row>
        <row r="314">
          <cell r="F314" t="str">
            <v>CH101</v>
          </cell>
          <cell r="G314">
            <v>39153</v>
          </cell>
        </row>
        <row r="315">
          <cell r="F315" t="str">
            <v>CH102</v>
          </cell>
          <cell r="G315">
            <v>40279</v>
          </cell>
        </row>
        <row r="316">
          <cell r="F316" t="str">
            <v>CH105</v>
          </cell>
          <cell r="G316">
            <v>41394</v>
          </cell>
        </row>
        <row r="317">
          <cell r="F317" t="str">
            <v>CH107</v>
          </cell>
          <cell r="G317">
            <v>41439</v>
          </cell>
        </row>
        <row r="318">
          <cell r="F318" t="str">
            <v>CH109</v>
          </cell>
          <cell r="G318">
            <v>30000</v>
          </cell>
        </row>
        <row r="319">
          <cell r="F319" t="str">
            <v>CH110</v>
          </cell>
          <cell r="G319">
            <v>40864</v>
          </cell>
        </row>
        <row r="320">
          <cell r="F320" t="str">
            <v>CH111</v>
          </cell>
          <cell r="G320">
            <v>40299</v>
          </cell>
        </row>
        <row r="321">
          <cell r="F321" t="str">
            <v>CH112</v>
          </cell>
          <cell r="G321">
            <v>42131</v>
          </cell>
        </row>
        <row r="322">
          <cell r="F322" t="str">
            <v>CH115</v>
          </cell>
          <cell r="G322">
            <v>41641</v>
          </cell>
        </row>
        <row r="323">
          <cell r="F323" t="str">
            <v>CH116</v>
          </cell>
          <cell r="G323">
            <v>40517</v>
          </cell>
        </row>
        <row r="324">
          <cell r="F324" t="str">
            <v>CH117</v>
          </cell>
          <cell r="G324">
            <v>38456</v>
          </cell>
        </row>
        <row r="325">
          <cell r="F325" t="str">
            <v>CH118</v>
          </cell>
          <cell r="G325">
            <v>41507</v>
          </cell>
        </row>
        <row r="326">
          <cell r="F326" t="str">
            <v>CH120</v>
          </cell>
          <cell r="G326">
            <v>23758</v>
          </cell>
        </row>
        <row r="327">
          <cell r="F327" t="str">
            <v>CH124</v>
          </cell>
          <cell r="G327">
            <v>30</v>
          </cell>
        </row>
        <row r="328">
          <cell r="F328" t="str">
            <v>CH126</v>
          </cell>
          <cell r="G328">
            <v>228</v>
          </cell>
        </row>
        <row r="329">
          <cell r="F329" t="str">
            <v>CH127</v>
          </cell>
          <cell r="G329">
            <v>110</v>
          </cell>
        </row>
        <row r="330">
          <cell r="F330" t="str">
            <v>CH201</v>
          </cell>
          <cell r="G330">
            <v>37681</v>
          </cell>
        </row>
        <row r="331">
          <cell r="F331" t="str">
            <v>CH202</v>
          </cell>
          <cell r="G331">
            <v>35332</v>
          </cell>
        </row>
        <row r="332">
          <cell r="F332" t="str">
            <v>CH205</v>
          </cell>
          <cell r="G332">
            <v>37779</v>
          </cell>
        </row>
        <row r="333">
          <cell r="F333" t="str">
            <v>CH207</v>
          </cell>
          <cell r="G333">
            <v>39268</v>
          </cell>
        </row>
        <row r="334">
          <cell r="F334" t="str">
            <v>CH209</v>
          </cell>
          <cell r="G334">
            <v>36571</v>
          </cell>
        </row>
        <row r="335">
          <cell r="F335" t="str">
            <v>CH210</v>
          </cell>
          <cell r="G335">
            <v>40899</v>
          </cell>
        </row>
        <row r="336">
          <cell r="F336" t="str">
            <v>CH211</v>
          </cell>
          <cell r="G336">
            <v>37703</v>
          </cell>
        </row>
        <row r="337">
          <cell r="F337" t="str">
            <v>CH212</v>
          </cell>
          <cell r="G337">
            <v>38863</v>
          </cell>
        </row>
        <row r="338">
          <cell r="F338" t="str">
            <v>CH215</v>
          </cell>
          <cell r="G338">
            <v>30191</v>
          </cell>
        </row>
        <row r="339">
          <cell r="F339" t="str">
            <v>CH216</v>
          </cell>
          <cell r="G339">
            <v>37513</v>
          </cell>
        </row>
        <row r="340">
          <cell r="F340" t="str">
            <v>CH217</v>
          </cell>
          <cell r="G340">
            <v>31289</v>
          </cell>
        </row>
        <row r="341">
          <cell r="F341" t="str">
            <v>CH218</v>
          </cell>
          <cell r="G341">
            <v>29246</v>
          </cell>
        </row>
        <row r="342">
          <cell r="F342" t="str">
            <v>CH220</v>
          </cell>
          <cell r="G342">
            <v>23576</v>
          </cell>
        </row>
        <row r="343">
          <cell r="F343" t="str">
            <v>CH222</v>
          </cell>
          <cell r="G343">
            <v>40</v>
          </cell>
        </row>
        <row r="344">
          <cell r="F344" t="str">
            <v>CH224</v>
          </cell>
          <cell r="G344">
            <v>20</v>
          </cell>
        </row>
        <row r="345">
          <cell r="F345" t="str">
            <v>KH001</v>
          </cell>
          <cell r="G345">
            <v>23039</v>
          </cell>
        </row>
        <row r="346">
          <cell r="F346" t="str">
            <v>KH101</v>
          </cell>
          <cell r="G346">
            <v>33159</v>
          </cell>
        </row>
        <row r="347">
          <cell r="F347" t="str">
            <v>KH201</v>
          </cell>
          <cell r="G347">
            <v>30096</v>
          </cell>
        </row>
        <row r="348">
          <cell r="F348" t="str">
            <v>NH001</v>
          </cell>
          <cell r="G348">
            <v>1381</v>
          </cell>
        </row>
        <row r="349">
          <cell r="F349" t="str">
            <v>NH002</v>
          </cell>
          <cell r="G349">
            <v>5311</v>
          </cell>
        </row>
        <row r="350">
          <cell r="F350" t="str">
            <v>NH005</v>
          </cell>
          <cell r="G350">
            <v>3203</v>
          </cell>
        </row>
        <row r="351">
          <cell r="F351" t="str">
            <v>NH007</v>
          </cell>
          <cell r="G351">
            <v>2259</v>
          </cell>
        </row>
        <row r="352">
          <cell r="F352" t="str">
            <v>NH009</v>
          </cell>
          <cell r="G352">
            <v>151</v>
          </cell>
        </row>
        <row r="353">
          <cell r="F353" t="str">
            <v>NH011</v>
          </cell>
          <cell r="G353">
            <v>1797</v>
          </cell>
        </row>
        <row r="354">
          <cell r="F354" t="str">
            <v>NH012</v>
          </cell>
          <cell r="G354">
            <v>792</v>
          </cell>
        </row>
        <row r="355">
          <cell r="F355" t="str">
            <v>NH015</v>
          </cell>
          <cell r="G355">
            <v>51</v>
          </cell>
        </row>
        <row r="356">
          <cell r="F356" t="str">
            <v>NH016</v>
          </cell>
          <cell r="G356">
            <v>356</v>
          </cell>
        </row>
        <row r="357">
          <cell r="F357" t="str">
            <v>NH020</v>
          </cell>
          <cell r="G357">
            <v>341</v>
          </cell>
        </row>
        <row r="358">
          <cell r="F358" t="str">
            <v>NH101</v>
          </cell>
          <cell r="G358">
            <v>5667</v>
          </cell>
        </row>
        <row r="359">
          <cell r="F359" t="str">
            <v>NH102</v>
          </cell>
          <cell r="G359">
            <v>6187</v>
          </cell>
        </row>
        <row r="360">
          <cell r="F360" t="str">
            <v>NH105</v>
          </cell>
          <cell r="G360">
            <v>3111</v>
          </cell>
        </row>
        <row r="361">
          <cell r="F361" t="str">
            <v>NH107</v>
          </cell>
          <cell r="G361">
            <v>3337</v>
          </cell>
        </row>
        <row r="362">
          <cell r="F362" t="str">
            <v>NH109</v>
          </cell>
          <cell r="G362">
            <v>861</v>
          </cell>
        </row>
        <row r="363">
          <cell r="F363" t="str">
            <v>NH111</v>
          </cell>
          <cell r="G363">
            <v>1721</v>
          </cell>
        </row>
        <row r="364">
          <cell r="F364" t="str">
            <v>NH112</v>
          </cell>
          <cell r="G364">
            <v>1761</v>
          </cell>
        </row>
        <row r="365">
          <cell r="F365" t="str">
            <v>NH115</v>
          </cell>
          <cell r="G365">
            <v>336</v>
          </cell>
        </row>
        <row r="366">
          <cell r="F366" t="str">
            <v>NH116</v>
          </cell>
          <cell r="G366">
            <v>327</v>
          </cell>
        </row>
        <row r="367">
          <cell r="F367" t="str">
            <v>NH120</v>
          </cell>
          <cell r="G367">
            <v>321</v>
          </cell>
        </row>
        <row r="368">
          <cell r="F368" t="str">
            <v>NH201</v>
          </cell>
          <cell r="G368">
            <v>4467</v>
          </cell>
        </row>
        <row r="369">
          <cell r="F369" t="str">
            <v>NH202</v>
          </cell>
          <cell r="G369">
            <v>4478</v>
          </cell>
        </row>
        <row r="370">
          <cell r="F370" t="str">
            <v>NH205</v>
          </cell>
          <cell r="G370">
            <v>2937</v>
          </cell>
        </row>
        <row r="371">
          <cell r="F371" t="str">
            <v>NH207</v>
          </cell>
          <cell r="G371">
            <v>3220</v>
          </cell>
        </row>
        <row r="372">
          <cell r="F372" t="str">
            <v>NH209</v>
          </cell>
          <cell r="G372">
            <v>917</v>
          </cell>
        </row>
        <row r="373">
          <cell r="F373" t="str">
            <v>NH211</v>
          </cell>
          <cell r="G373">
            <v>1306</v>
          </cell>
        </row>
        <row r="374">
          <cell r="F374" t="str">
            <v>NH212</v>
          </cell>
          <cell r="G374">
            <v>1360</v>
          </cell>
        </row>
        <row r="375">
          <cell r="F375" t="str">
            <v>NH215</v>
          </cell>
          <cell r="G375">
            <v>499</v>
          </cell>
        </row>
        <row r="376">
          <cell r="F376" t="str">
            <v>NH216</v>
          </cell>
          <cell r="G376">
            <v>225</v>
          </cell>
        </row>
        <row r="377">
          <cell r="F377" t="str">
            <v>NH220</v>
          </cell>
          <cell r="G377">
            <v>231</v>
          </cell>
        </row>
      </sheetData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S"/>
      <sheetName val="PH"/>
      <sheetName val="PH10-5"/>
      <sheetName val="InPH31-5"/>
      <sheetName val="InPH31-5 CHUAN"/>
      <sheetName val="INPH3-6hetQĐ9"/>
      <sheetName val="Sheet2"/>
      <sheetName val="INPH3-6hetQĐ10"/>
      <sheetName val="Sheet6"/>
      <sheetName val="QDI2018"/>
      <sheetName val="dự kiến PH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CFA2-91F9-41B1-AF79-C20803F688B6}">
  <sheetPr>
    <pageSetUpPr fitToPage="1"/>
  </sheetPr>
  <dimension ref="A1:P38"/>
  <sheetViews>
    <sheetView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447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38</v>
      </c>
      <c r="C13" s="17" t="s">
        <v>96</v>
      </c>
      <c r="D13" s="17" t="s">
        <v>32</v>
      </c>
      <c r="E13" s="17" t="s">
        <v>33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92</v>
      </c>
      <c r="K13" s="17" t="s">
        <v>36</v>
      </c>
      <c r="L13" s="18">
        <v>24430</v>
      </c>
      <c r="M13" s="18">
        <f t="shared" ref="M13:M20" si="0">L13*J13</f>
        <v>2247560</v>
      </c>
      <c r="N13" s="18">
        <f t="shared" ref="N13:N20" si="1">4*L13</f>
        <v>97720</v>
      </c>
      <c r="O13" s="18">
        <f t="shared" ref="O13:O36" si="2">L13</f>
        <v>24430</v>
      </c>
      <c r="P13" s="34">
        <v>339</v>
      </c>
    </row>
    <row r="14" spans="1:16" s="20" customFormat="1" ht="15.75" customHeight="1" x14ac:dyDescent="0.35">
      <c r="A14" s="15">
        <f>IF(B14="","",SUBTOTAL(3,$B$13:B14))</f>
        <v>2</v>
      </c>
      <c r="B14" s="16" t="s">
        <v>293</v>
      </c>
      <c r="C14" s="17" t="s">
        <v>104</v>
      </c>
      <c r="D14" s="17" t="s">
        <v>32</v>
      </c>
      <c r="E14" s="17" t="s">
        <v>33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124</v>
      </c>
      <c r="K14" s="17" t="s">
        <v>36</v>
      </c>
      <c r="L14" s="18">
        <v>8500</v>
      </c>
      <c r="M14" s="18">
        <f t="shared" si="0"/>
        <v>1054000</v>
      </c>
      <c r="N14" s="18">
        <f t="shared" si="1"/>
        <v>34000</v>
      </c>
      <c r="O14" s="18">
        <f t="shared" si="2"/>
        <v>8500</v>
      </c>
      <c r="P14" s="34">
        <v>101</v>
      </c>
    </row>
    <row r="15" spans="1:16" s="20" customFormat="1" ht="15.75" customHeight="1" x14ac:dyDescent="0.35">
      <c r="A15" s="15">
        <f>IF(B15="","",SUBTOTAL(3,$B$13:B15))</f>
        <v>3</v>
      </c>
      <c r="B15" s="16" t="s">
        <v>298</v>
      </c>
      <c r="C15" s="17" t="s">
        <v>109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84</v>
      </c>
      <c r="K15" s="17" t="s">
        <v>40</v>
      </c>
      <c r="L15" s="18">
        <v>9000</v>
      </c>
      <c r="M15" s="18">
        <f t="shared" si="0"/>
        <v>756000</v>
      </c>
      <c r="N15" s="18">
        <f t="shared" si="1"/>
        <v>36000</v>
      </c>
      <c r="O15" s="18">
        <f t="shared" si="2"/>
        <v>9000</v>
      </c>
      <c r="P15" s="34">
        <v>131</v>
      </c>
    </row>
    <row r="16" spans="1:16" s="20" customFormat="1" ht="15.75" customHeight="1" x14ac:dyDescent="0.35">
      <c r="A16" s="15">
        <f>IF(B16="","",SUBTOTAL(3,$B$13:B16))</f>
        <v>4</v>
      </c>
      <c r="B16" s="16" t="s">
        <v>47</v>
      </c>
      <c r="C16" s="17" t="s">
        <v>120</v>
      </c>
      <c r="D16" s="17" t="s">
        <v>32</v>
      </c>
      <c r="E16" s="17" t="s">
        <v>33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124</v>
      </c>
      <c r="K16" s="17" t="s">
        <v>36</v>
      </c>
      <c r="L16" s="18">
        <v>10000</v>
      </c>
      <c r="M16" s="18">
        <f t="shared" si="0"/>
        <v>1240000</v>
      </c>
      <c r="N16" s="18">
        <f t="shared" si="1"/>
        <v>40000</v>
      </c>
      <c r="O16" s="18">
        <f t="shared" si="2"/>
        <v>10000</v>
      </c>
      <c r="P16" s="34">
        <v>172</v>
      </c>
    </row>
    <row r="17" spans="1:16" s="20" customFormat="1" ht="15.75" customHeight="1" x14ac:dyDescent="0.35">
      <c r="A17" s="15">
        <f>IF(B17="","",SUBTOTAL(3,$B$13:B17))</f>
        <v>5</v>
      </c>
      <c r="B17" s="16" t="s">
        <v>311</v>
      </c>
      <c r="C17" s="17" t="s">
        <v>127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68</v>
      </c>
      <c r="K17" s="17" t="s">
        <v>40</v>
      </c>
      <c r="L17" s="18">
        <v>10600</v>
      </c>
      <c r="M17" s="18">
        <f t="shared" si="0"/>
        <v>720800</v>
      </c>
      <c r="N17" s="18">
        <f t="shared" si="1"/>
        <v>42400</v>
      </c>
      <c r="O17" s="18">
        <f t="shared" si="2"/>
        <v>10600</v>
      </c>
      <c r="P17" s="34">
        <v>128</v>
      </c>
    </row>
    <row r="18" spans="1:16" s="20" customFormat="1" ht="15.75" customHeight="1" x14ac:dyDescent="0.35">
      <c r="A18" s="15">
        <f>IF(B18="","",SUBTOTAL(3,$B$13:B18))</f>
        <v>6</v>
      </c>
      <c r="B18" s="16" t="s">
        <v>320</v>
      </c>
      <c r="C18" s="17" t="s">
        <v>136</v>
      </c>
      <c r="D18" s="17" t="s">
        <v>32</v>
      </c>
      <c r="E18" s="17" t="s">
        <v>39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96</v>
      </c>
      <c r="K18" s="17" t="s">
        <v>36</v>
      </c>
      <c r="L18" s="18">
        <v>5000</v>
      </c>
      <c r="M18" s="18">
        <f t="shared" si="0"/>
        <v>480000</v>
      </c>
      <c r="N18" s="18">
        <f t="shared" si="1"/>
        <v>20000</v>
      </c>
      <c r="O18" s="18">
        <f t="shared" si="2"/>
        <v>5000</v>
      </c>
      <c r="P18" s="34">
        <v>82</v>
      </c>
    </row>
    <row r="19" spans="1:16" s="20" customFormat="1" ht="15.75" customHeight="1" x14ac:dyDescent="0.35">
      <c r="A19" s="15">
        <f>IF(B19="","",SUBTOTAL(3,$B$13:B19))</f>
        <v>7</v>
      </c>
      <c r="B19" s="16" t="s">
        <v>55</v>
      </c>
      <c r="C19" s="17" t="s">
        <v>147</v>
      </c>
      <c r="D19" s="17" t="s">
        <v>32</v>
      </c>
      <c r="E19" s="17" t="s">
        <v>39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56</v>
      </c>
      <c r="K19" s="17" t="s">
        <v>40</v>
      </c>
      <c r="L19" s="18">
        <v>1700</v>
      </c>
      <c r="M19" s="18">
        <f t="shared" si="0"/>
        <v>95200</v>
      </c>
      <c r="N19" s="18">
        <f t="shared" si="1"/>
        <v>6800</v>
      </c>
      <c r="O19" s="18">
        <f t="shared" si="2"/>
        <v>1700</v>
      </c>
      <c r="P19" s="34">
        <v>16</v>
      </c>
    </row>
    <row r="20" spans="1:16" s="20" customFormat="1" ht="15.75" customHeight="1" x14ac:dyDescent="0.35">
      <c r="A20" s="15">
        <f>IF(B20="","",SUBTOTAL(3,$B$13:B20))</f>
        <v>8</v>
      </c>
      <c r="B20" s="16" t="s">
        <v>330</v>
      </c>
      <c r="C20" s="17" t="s">
        <v>152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144</v>
      </c>
      <c r="K20" s="17" t="s">
        <v>36</v>
      </c>
      <c r="L20" s="18">
        <v>4000</v>
      </c>
      <c r="M20" s="18">
        <f t="shared" si="0"/>
        <v>576000</v>
      </c>
      <c r="N20" s="18">
        <f t="shared" si="1"/>
        <v>16000</v>
      </c>
      <c r="O20" s="18">
        <f t="shared" si="2"/>
        <v>4000</v>
      </c>
      <c r="P20" s="34">
        <v>96</v>
      </c>
    </row>
    <row r="21" spans="1:16" s="20" customFormat="1" ht="15.75" customHeight="1" x14ac:dyDescent="0.35">
      <c r="A21" s="15">
        <f>IF(B21="","",SUBTOTAL(3,$B$13:B21))</f>
        <v>9</v>
      </c>
      <c r="B21" s="16" t="s">
        <v>342</v>
      </c>
      <c r="C21" s="17" t="s">
        <v>164</v>
      </c>
      <c r="D21" s="17" t="s">
        <v>32</v>
      </c>
      <c r="E21" s="17" t="s">
        <v>39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140</v>
      </c>
      <c r="K21" s="17" t="s">
        <v>36</v>
      </c>
      <c r="L21" s="18">
        <v>1000</v>
      </c>
      <c r="M21" s="18">
        <f t="shared" ref="M21:M29" si="3">L21*J21</f>
        <v>140000</v>
      </c>
      <c r="N21" s="18">
        <f t="shared" ref="N21:N29" si="4">4*L21</f>
        <v>4000</v>
      </c>
      <c r="O21" s="18">
        <f t="shared" si="2"/>
        <v>1000</v>
      </c>
      <c r="P21" s="34">
        <v>25</v>
      </c>
    </row>
    <row r="22" spans="1:16" s="20" customFormat="1" ht="15.75" customHeight="1" x14ac:dyDescent="0.35">
      <c r="A22" s="15">
        <f>IF(B22="","",SUBTOTAL(3,$B$13:B22))</f>
        <v>10</v>
      </c>
      <c r="B22" s="16" t="s">
        <v>348</v>
      </c>
      <c r="C22" s="17" t="s">
        <v>174</v>
      </c>
      <c r="D22" s="17" t="s">
        <v>89</v>
      </c>
      <c r="E22" s="17" t="s">
        <v>33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96</v>
      </c>
      <c r="K22" s="17" t="s">
        <v>36</v>
      </c>
      <c r="L22" s="18">
        <v>100</v>
      </c>
      <c r="M22" s="18">
        <f t="shared" si="3"/>
        <v>9600</v>
      </c>
      <c r="N22" s="18">
        <f t="shared" si="4"/>
        <v>400</v>
      </c>
      <c r="O22" s="18">
        <f t="shared" si="2"/>
        <v>100</v>
      </c>
      <c r="P22" s="34">
        <v>2</v>
      </c>
    </row>
    <row r="23" spans="1:16" s="20" customFormat="1" ht="15.75" customHeight="1" x14ac:dyDescent="0.35">
      <c r="A23" s="15">
        <f>IF(B23="","",SUBTOTAL(3,$B$13:B23))</f>
        <v>11</v>
      </c>
      <c r="B23" s="16" t="s">
        <v>352</v>
      </c>
      <c r="C23" s="17" t="s">
        <v>178</v>
      </c>
      <c r="D23" s="17" t="s">
        <v>438</v>
      </c>
      <c r="E23" s="17" t="s">
        <v>33</v>
      </c>
      <c r="F23" s="17">
        <v>65</v>
      </c>
      <c r="G23" s="17">
        <v>180</v>
      </c>
      <c r="H23" s="17" t="s">
        <v>286</v>
      </c>
      <c r="I23" s="17" t="s">
        <v>439</v>
      </c>
      <c r="J23" s="17">
        <v>52</v>
      </c>
      <c r="K23" s="17" t="s">
        <v>40</v>
      </c>
      <c r="L23" s="18">
        <v>8500</v>
      </c>
      <c r="M23" s="18">
        <f t="shared" si="3"/>
        <v>442000</v>
      </c>
      <c r="N23" s="18">
        <f t="shared" si="4"/>
        <v>34000</v>
      </c>
      <c r="O23" s="18">
        <f t="shared" si="2"/>
        <v>8500</v>
      </c>
      <c r="P23" s="34">
        <v>46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354</v>
      </c>
      <c r="C24" s="17" t="s">
        <v>180</v>
      </c>
      <c r="D24" s="17" t="s">
        <v>32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48</v>
      </c>
      <c r="K24" s="17" t="s">
        <v>40</v>
      </c>
      <c r="L24" s="18">
        <v>19800</v>
      </c>
      <c r="M24" s="18">
        <f t="shared" si="3"/>
        <v>950400</v>
      </c>
      <c r="N24" s="18">
        <f t="shared" si="4"/>
        <v>79200</v>
      </c>
      <c r="O24" s="18">
        <f t="shared" si="2"/>
        <v>19800</v>
      </c>
      <c r="P24" s="34">
        <v>104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367</v>
      </c>
      <c r="C25" s="17" t="s">
        <v>193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76</v>
      </c>
      <c r="K25" s="17" t="s">
        <v>40</v>
      </c>
      <c r="L25" s="18">
        <v>13800</v>
      </c>
      <c r="M25" s="18">
        <f t="shared" si="3"/>
        <v>1048800</v>
      </c>
      <c r="N25" s="18">
        <f t="shared" si="4"/>
        <v>55200</v>
      </c>
      <c r="O25" s="18">
        <f t="shared" si="2"/>
        <v>13800</v>
      </c>
      <c r="P25" s="34">
        <v>106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373</v>
      </c>
      <c r="C26" s="17" t="s">
        <v>199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128</v>
      </c>
      <c r="K26" s="17" t="s">
        <v>36</v>
      </c>
      <c r="L26" s="18">
        <v>20800</v>
      </c>
      <c r="M26" s="18">
        <f t="shared" si="3"/>
        <v>2662400</v>
      </c>
      <c r="N26" s="18">
        <f t="shared" si="4"/>
        <v>83200</v>
      </c>
      <c r="O26" s="18">
        <f t="shared" si="2"/>
        <v>20800</v>
      </c>
      <c r="P26" s="34">
        <v>241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377</v>
      </c>
      <c r="C27" s="17" t="s">
        <v>203</v>
      </c>
      <c r="D27" s="17" t="s">
        <v>438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76</v>
      </c>
      <c r="K27" s="17" t="s">
        <v>40</v>
      </c>
      <c r="L27" s="18">
        <v>14000</v>
      </c>
      <c r="M27" s="18">
        <f t="shared" si="3"/>
        <v>1064000</v>
      </c>
      <c r="N27" s="18">
        <f t="shared" si="4"/>
        <v>56000</v>
      </c>
      <c r="O27" s="18">
        <f t="shared" si="2"/>
        <v>14000</v>
      </c>
      <c r="P27" s="34">
        <v>102</v>
      </c>
    </row>
    <row r="28" spans="1:16" s="20" customFormat="1" ht="15.75" customHeight="1" x14ac:dyDescent="0.35">
      <c r="A28" s="15">
        <f>IF(B28="","",SUBTOTAL(3,$B$13:B28))</f>
        <v>16</v>
      </c>
      <c r="B28" s="16" t="s">
        <v>379</v>
      </c>
      <c r="C28" s="17" t="s">
        <v>205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100</v>
      </c>
      <c r="K28" s="17" t="s">
        <v>36</v>
      </c>
      <c r="L28" s="18">
        <v>9000</v>
      </c>
      <c r="M28" s="18">
        <f t="shared" si="3"/>
        <v>900000</v>
      </c>
      <c r="N28" s="18">
        <f t="shared" si="4"/>
        <v>36000</v>
      </c>
      <c r="O28" s="18">
        <f t="shared" si="2"/>
        <v>9000</v>
      </c>
      <c r="P28" s="34">
        <v>86</v>
      </c>
    </row>
    <row r="29" spans="1:16" s="20" customFormat="1" ht="15.75" customHeight="1" x14ac:dyDescent="0.35">
      <c r="A29" s="15">
        <f>IF(B29="","",SUBTOTAL(3,$B$13:B29))</f>
        <v>17</v>
      </c>
      <c r="B29" s="16" t="s">
        <v>385</v>
      </c>
      <c r="C29" s="17" t="s">
        <v>211</v>
      </c>
      <c r="D29" s="17" t="s">
        <v>438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52</v>
      </c>
      <c r="K29" s="17" t="s">
        <v>40</v>
      </c>
      <c r="L29" s="18">
        <v>5970</v>
      </c>
      <c r="M29" s="18">
        <f t="shared" si="3"/>
        <v>310440</v>
      </c>
      <c r="N29" s="18">
        <f t="shared" si="4"/>
        <v>23880</v>
      </c>
      <c r="O29" s="18">
        <f t="shared" si="2"/>
        <v>5970</v>
      </c>
      <c r="P29" s="34">
        <v>32</v>
      </c>
    </row>
    <row r="30" spans="1:16" s="20" customFormat="1" ht="15.75" customHeight="1" x14ac:dyDescent="0.35">
      <c r="A30" s="15">
        <f>IF(B30="","",SUBTOTAL(3,$B$13:B30))</f>
        <v>18</v>
      </c>
      <c r="B30" s="16" t="s">
        <v>408</v>
      </c>
      <c r="C30" s="17" t="s">
        <v>234</v>
      </c>
      <c r="D30" s="17" t="s">
        <v>438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124</v>
      </c>
      <c r="K30" s="17" t="s">
        <v>36</v>
      </c>
      <c r="L30" s="18">
        <v>42000</v>
      </c>
      <c r="M30" s="18">
        <f t="shared" ref="M30:M36" si="5">L30*J30</f>
        <v>5208000</v>
      </c>
      <c r="N30" s="18">
        <f t="shared" ref="N30:N36" si="6">4*L30</f>
        <v>168000</v>
      </c>
      <c r="O30" s="18">
        <f t="shared" si="2"/>
        <v>42000</v>
      </c>
      <c r="P30" s="34">
        <v>472</v>
      </c>
    </row>
    <row r="31" spans="1:16" s="20" customFormat="1" ht="15.75" customHeight="1" x14ac:dyDescent="0.35">
      <c r="A31" s="15">
        <f>IF(B31="","",SUBTOTAL(3,$B$13:B31))</f>
        <v>19</v>
      </c>
      <c r="B31" s="16" t="s">
        <v>419</v>
      </c>
      <c r="C31" s="17" t="s">
        <v>245</v>
      </c>
      <c r="D31" s="17" t="s">
        <v>89</v>
      </c>
      <c r="E31" s="17" t="s">
        <v>33</v>
      </c>
      <c r="F31" s="17">
        <v>65</v>
      </c>
      <c r="G31" s="17">
        <v>180</v>
      </c>
      <c r="H31" s="17" t="s">
        <v>286</v>
      </c>
      <c r="I31" s="17" t="s">
        <v>439</v>
      </c>
      <c r="J31" s="17">
        <v>112</v>
      </c>
      <c r="K31" s="17" t="s">
        <v>36</v>
      </c>
      <c r="L31" s="18">
        <v>1000</v>
      </c>
      <c r="M31" s="18">
        <f t="shared" si="5"/>
        <v>112000</v>
      </c>
      <c r="N31" s="18">
        <f t="shared" si="6"/>
        <v>4000</v>
      </c>
      <c r="O31" s="18">
        <f t="shared" si="2"/>
        <v>1000</v>
      </c>
      <c r="P31" s="34">
        <v>9</v>
      </c>
    </row>
    <row r="32" spans="1:16" s="20" customFormat="1" ht="15.75" customHeight="1" x14ac:dyDescent="0.35">
      <c r="A32" s="15">
        <f>IF(B32="","",SUBTOTAL(3,$B$13:B32))</f>
        <v>20</v>
      </c>
      <c r="B32" s="16" t="s">
        <v>58</v>
      </c>
      <c r="C32" s="17" t="s">
        <v>252</v>
      </c>
      <c r="D32" s="17" t="s">
        <v>32</v>
      </c>
      <c r="E32" s="17" t="s">
        <v>33</v>
      </c>
      <c r="F32" s="17">
        <v>65</v>
      </c>
      <c r="G32" s="17">
        <v>180</v>
      </c>
      <c r="H32" s="17" t="s">
        <v>34</v>
      </c>
      <c r="I32" s="17" t="s">
        <v>35</v>
      </c>
      <c r="J32" s="17">
        <v>80</v>
      </c>
      <c r="K32" s="17" t="s">
        <v>40</v>
      </c>
      <c r="L32" s="18">
        <v>8980</v>
      </c>
      <c r="M32" s="18">
        <f t="shared" si="5"/>
        <v>718400</v>
      </c>
      <c r="N32" s="18">
        <f t="shared" si="6"/>
        <v>35920</v>
      </c>
      <c r="O32" s="18">
        <f t="shared" si="2"/>
        <v>8980</v>
      </c>
      <c r="P32" s="34">
        <v>112</v>
      </c>
    </row>
    <row r="33" spans="1:16" s="20" customFormat="1" ht="15.75" customHeight="1" x14ac:dyDescent="0.35">
      <c r="A33" s="15">
        <f>IF(B33="","",SUBTOTAL(3,$B$13:B33))</f>
        <v>21</v>
      </c>
      <c r="B33" s="16" t="s">
        <v>423</v>
      </c>
      <c r="C33" s="17" t="s">
        <v>255</v>
      </c>
      <c r="D33" s="17" t="s">
        <v>32</v>
      </c>
      <c r="E33" s="17" t="s">
        <v>39</v>
      </c>
      <c r="F33" s="17">
        <v>65</v>
      </c>
      <c r="G33" s="17">
        <v>180</v>
      </c>
      <c r="H33" s="17" t="s">
        <v>34</v>
      </c>
      <c r="I33" s="17" t="s">
        <v>35</v>
      </c>
      <c r="J33" s="17">
        <v>108</v>
      </c>
      <c r="K33" s="17" t="s">
        <v>36</v>
      </c>
      <c r="L33" s="18">
        <v>8500</v>
      </c>
      <c r="M33" s="18">
        <f t="shared" si="5"/>
        <v>918000</v>
      </c>
      <c r="N33" s="18">
        <f t="shared" si="6"/>
        <v>34000</v>
      </c>
      <c r="O33" s="18">
        <f t="shared" si="2"/>
        <v>8500</v>
      </c>
      <c r="P33" s="34">
        <v>155</v>
      </c>
    </row>
    <row r="34" spans="1:16" s="20" customFormat="1" ht="15.75" customHeight="1" x14ac:dyDescent="0.35">
      <c r="A34" s="15">
        <f>IF(B34="","",SUBTOTAL(3,$B$13:B34))</f>
        <v>22</v>
      </c>
      <c r="B34" s="16" t="s">
        <v>426</v>
      </c>
      <c r="C34" s="17" t="s">
        <v>262</v>
      </c>
      <c r="D34" s="17" t="s">
        <v>32</v>
      </c>
      <c r="E34" s="17" t="s">
        <v>33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76</v>
      </c>
      <c r="K34" s="17" t="s">
        <v>40</v>
      </c>
      <c r="L34" s="18">
        <v>5000</v>
      </c>
      <c r="M34" s="18">
        <f t="shared" si="5"/>
        <v>380000</v>
      </c>
      <c r="N34" s="18">
        <f t="shared" si="6"/>
        <v>20000</v>
      </c>
      <c r="O34" s="18">
        <f t="shared" si="2"/>
        <v>5000</v>
      </c>
      <c r="P34" s="34">
        <v>41</v>
      </c>
    </row>
    <row r="35" spans="1:16" s="20" customFormat="1" ht="15.75" customHeight="1" x14ac:dyDescent="0.35">
      <c r="A35" s="15">
        <f>IF(B35="","",SUBTOTAL(3,$B$13:B35))</f>
        <v>23</v>
      </c>
      <c r="B35" s="16" t="s">
        <v>64</v>
      </c>
      <c r="C35" s="17" t="s">
        <v>271</v>
      </c>
      <c r="D35" s="17" t="s">
        <v>32</v>
      </c>
      <c r="E35" s="17" t="s">
        <v>39</v>
      </c>
      <c r="F35" s="17">
        <v>65</v>
      </c>
      <c r="G35" s="17">
        <v>180</v>
      </c>
      <c r="H35" s="17" t="s">
        <v>34</v>
      </c>
      <c r="I35" s="17" t="s">
        <v>35</v>
      </c>
      <c r="J35" s="17">
        <v>76</v>
      </c>
      <c r="K35" s="17" t="s">
        <v>40</v>
      </c>
      <c r="L35" s="18">
        <v>4820</v>
      </c>
      <c r="M35" s="18">
        <f t="shared" si="5"/>
        <v>366320</v>
      </c>
      <c r="N35" s="18">
        <f t="shared" si="6"/>
        <v>19280</v>
      </c>
      <c r="O35" s="18">
        <f t="shared" si="2"/>
        <v>4820</v>
      </c>
      <c r="P35" s="34">
        <v>57</v>
      </c>
    </row>
    <row r="36" spans="1:16" s="20" customFormat="1" ht="15.75" customHeight="1" x14ac:dyDescent="0.35">
      <c r="A36" s="15">
        <f>IF(B36="","",SUBTOTAL(3,$B$13:B36))</f>
        <v>24</v>
      </c>
      <c r="B36" s="16" t="s">
        <v>429</v>
      </c>
      <c r="C36" s="17" t="s">
        <v>277</v>
      </c>
      <c r="D36" s="17" t="s">
        <v>32</v>
      </c>
      <c r="E36" s="17" t="s">
        <v>33</v>
      </c>
      <c r="F36" s="17">
        <v>65</v>
      </c>
      <c r="G36" s="17">
        <v>180</v>
      </c>
      <c r="H36" s="17" t="s">
        <v>286</v>
      </c>
      <c r="I36" s="17" t="s">
        <v>439</v>
      </c>
      <c r="J36" s="17">
        <v>40</v>
      </c>
      <c r="K36" s="17" t="s">
        <v>40</v>
      </c>
      <c r="L36" s="18">
        <v>18800</v>
      </c>
      <c r="M36" s="18">
        <f t="shared" si="5"/>
        <v>752000</v>
      </c>
      <c r="N36" s="18">
        <f t="shared" si="6"/>
        <v>75200</v>
      </c>
      <c r="O36" s="18">
        <f t="shared" si="2"/>
        <v>18800</v>
      </c>
      <c r="P36" s="34">
        <v>81</v>
      </c>
    </row>
    <row r="37" spans="1:16" s="1" customFormat="1" ht="17.5" customHeight="1" thickBot="1" x14ac:dyDescent="0.35">
      <c r="A37" s="21"/>
      <c r="B37" s="22" t="s">
        <v>66</v>
      </c>
      <c r="C37" s="23"/>
      <c r="D37" s="23"/>
      <c r="E37" s="23"/>
      <c r="F37" s="23"/>
      <c r="G37" s="23"/>
      <c r="H37" s="23"/>
      <c r="I37" s="23"/>
      <c r="J37" s="23"/>
      <c r="K37" s="23"/>
      <c r="L37" s="24">
        <f>SUBTOTAL(9,L13:L36)</f>
        <v>255300</v>
      </c>
      <c r="M37" s="24">
        <f>SUBTOTAL(9,M13:M36)</f>
        <v>23151920</v>
      </c>
      <c r="N37" s="24">
        <f>SUBTOTAL(9,N13:N36)</f>
        <v>1021200</v>
      </c>
      <c r="O37" s="24">
        <f>SUBTOTAL(9,O13:O36)</f>
        <v>255300</v>
      </c>
      <c r="P37" s="25">
        <f>SUBTOTAL(9,P13:P36)</f>
        <v>2736</v>
      </c>
    </row>
    <row r="38" spans="1:16" ht="15" thickTop="1" x14ac:dyDescent="0.35">
      <c r="L38" s="27"/>
      <c r="M38" s="27"/>
      <c r="N38" s="27"/>
      <c r="O38" s="27"/>
      <c r="P38" s="27"/>
    </row>
  </sheetData>
  <autoFilter ref="A12:P36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231C-6398-4042-B598-C041458DD93D}">
  <sheetPr>
    <pageSetUpPr fitToPage="1"/>
  </sheetPr>
  <dimension ref="A1:P40"/>
  <sheetViews>
    <sheetView topLeftCell="A10"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446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292</v>
      </c>
      <c r="C13" s="17" t="s">
        <v>102</v>
      </c>
      <c r="D13" s="17" t="s">
        <v>32</v>
      </c>
      <c r="E13" s="17" t="s">
        <v>33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108</v>
      </c>
      <c r="K13" s="17" t="s">
        <v>36</v>
      </c>
      <c r="L13" s="18">
        <v>5500</v>
      </c>
      <c r="M13" s="18">
        <f t="shared" ref="M13:M17" si="0">L13*J13</f>
        <v>594000</v>
      </c>
      <c r="N13" s="18">
        <f t="shared" ref="N13:N17" si="1">4*L13</f>
        <v>22000</v>
      </c>
      <c r="O13" s="18">
        <f t="shared" ref="O13:O36" si="2">L13</f>
        <v>5500</v>
      </c>
      <c r="P13" s="34">
        <v>59</v>
      </c>
    </row>
    <row r="14" spans="1:16" s="20" customFormat="1" ht="15.75" customHeight="1" x14ac:dyDescent="0.35">
      <c r="A14" s="15">
        <f>IF(B14="","",SUBTOTAL(3,$B$13:B14))</f>
        <v>2</v>
      </c>
      <c r="B14" s="16" t="s">
        <v>297</v>
      </c>
      <c r="C14" s="17" t="s">
        <v>108</v>
      </c>
      <c r="D14" s="17" t="s">
        <v>32</v>
      </c>
      <c r="E14" s="17" t="s">
        <v>39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64</v>
      </c>
      <c r="K14" s="17" t="s">
        <v>40</v>
      </c>
      <c r="L14" s="18">
        <v>11500</v>
      </c>
      <c r="M14" s="18">
        <f t="shared" si="0"/>
        <v>736000</v>
      </c>
      <c r="N14" s="18">
        <f t="shared" si="1"/>
        <v>46000</v>
      </c>
      <c r="O14" s="18">
        <f t="shared" si="2"/>
        <v>11500</v>
      </c>
      <c r="P14" s="34">
        <v>132</v>
      </c>
    </row>
    <row r="15" spans="1:16" s="20" customFormat="1" ht="15.75" customHeight="1" x14ac:dyDescent="0.35">
      <c r="A15" s="15">
        <f>IF(B15="","",SUBTOTAL(3,$B$13:B15))</f>
        <v>3</v>
      </c>
      <c r="B15" s="16" t="s">
        <v>306</v>
      </c>
      <c r="C15" s="17" t="s">
        <v>117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100</v>
      </c>
      <c r="K15" s="17" t="s">
        <v>36</v>
      </c>
      <c r="L15" s="18">
        <v>13000</v>
      </c>
      <c r="M15" s="18">
        <f t="shared" si="0"/>
        <v>1300000</v>
      </c>
      <c r="N15" s="18">
        <f t="shared" si="1"/>
        <v>52000</v>
      </c>
      <c r="O15" s="18">
        <f t="shared" si="2"/>
        <v>13000</v>
      </c>
      <c r="P15" s="34">
        <v>220</v>
      </c>
    </row>
    <row r="16" spans="1:16" s="20" customFormat="1" ht="15.75" customHeight="1" x14ac:dyDescent="0.35">
      <c r="A16" s="15">
        <f>IF(B16="","",SUBTOTAL(3,$B$13:B16))</f>
        <v>4</v>
      </c>
      <c r="B16" s="16" t="s">
        <v>310</v>
      </c>
      <c r="C16" s="17" t="s">
        <v>126</v>
      </c>
      <c r="D16" s="17" t="s">
        <v>32</v>
      </c>
      <c r="E16" s="17" t="s">
        <v>39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68</v>
      </c>
      <c r="K16" s="17" t="s">
        <v>40</v>
      </c>
      <c r="L16" s="18">
        <v>4500</v>
      </c>
      <c r="M16" s="18">
        <f t="shared" si="0"/>
        <v>306000</v>
      </c>
      <c r="N16" s="18">
        <f t="shared" si="1"/>
        <v>18000</v>
      </c>
      <c r="O16" s="18">
        <f t="shared" si="2"/>
        <v>4500</v>
      </c>
      <c r="P16" s="34">
        <v>55</v>
      </c>
    </row>
    <row r="17" spans="1:16" s="20" customFormat="1" ht="15.75" customHeight="1" x14ac:dyDescent="0.35">
      <c r="A17" s="15">
        <f>IF(B17="","",SUBTOTAL(3,$B$13:B17))</f>
        <v>5</v>
      </c>
      <c r="B17" s="16" t="s">
        <v>319</v>
      </c>
      <c r="C17" s="17" t="s">
        <v>135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148</v>
      </c>
      <c r="K17" s="17" t="s">
        <v>36</v>
      </c>
      <c r="L17" s="18">
        <v>13000</v>
      </c>
      <c r="M17" s="18">
        <f t="shared" si="0"/>
        <v>1924000</v>
      </c>
      <c r="N17" s="18">
        <f t="shared" si="1"/>
        <v>52000</v>
      </c>
      <c r="O17" s="18">
        <f t="shared" si="2"/>
        <v>13000</v>
      </c>
      <c r="P17" s="34">
        <v>316</v>
      </c>
    </row>
    <row r="18" spans="1:16" s="20" customFormat="1" ht="15.75" customHeight="1" x14ac:dyDescent="0.35">
      <c r="A18" s="15">
        <f>IF(B18="","",SUBTOTAL(3,$B$13:B18))</f>
        <v>6</v>
      </c>
      <c r="B18" s="16" t="s">
        <v>337</v>
      </c>
      <c r="C18" s="17" t="s">
        <v>159</v>
      </c>
      <c r="D18" s="17" t="s">
        <v>32</v>
      </c>
      <c r="E18" s="17" t="s">
        <v>39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96</v>
      </c>
      <c r="K18" s="17" t="s">
        <v>36</v>
      </c>
      <c r="L18" s="18">
        <v>10000</v>
      </c>
      <c r="M18" s="18">
        <f t="shared" ref="M18:M27" si="3">L18*J18</f>
        <v>960000</v>
      </c>
      <c r="N18" s="18">
        <f t="shared" ref="N18:N27" si="4">4*L18</f>
        <v>40000</v>
      </c>
      <c r="O18" s="18">
        <f t="shared" si="2"/>
        <v>10000</v>
      </c>
      <c r="P18" s="34">
        <v>164</v>
      </c>
    </row>
    <row r="19" spans="1:16" s="20" customFormat="1" ht="15.75" customHeight="1" x14ac:dyDescent="0.35">
      <c r="A19" s="15">
        <f>IF(B19="","",SUBTOTAL(3,$B$13:B19))</f>
        <v>7</v>
      </c>
      <c r="B19" s="16" t="s">
        <v>338</v>
      </c>
      <c r="C19" s="17" t="s">
        <v>160</v>
      </c>
      <c r="D19" s="17" t="s">
        <v>32</v>
      </c>
      <c r="E19" s="17" t="s">
        <v>45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72</v>
      </c>
      <c r="K19" s="17" t="s">
        <v>40</v>
      </c>
      <c r="L19" s="18">
        <v>6500</v>
      </c>
      <c r="M19" s="18">
        <f t="shared" si="3"/>
        <v>468000</v>
      </c>
      <c r="N19" s="18">
        <f t="shared" si="4"/>
        <v>26000</v>
      </c>
      <c r="O19" s="18">
        <f t="shared" si="2"/>
        <v>6500</v>
      </c>
      <c r="P19" s="34">
        <v>57</v>
      </c>
    </row>
    <row r="20" spans="1:16" s="20" customFormat="1" ht="15.75" customHeight="1" x14ac:dyDescent="0.35">
      <c r="A20" s="15">
        <f>IF(B20="","",SUBTOTAL(3,$B$13:B20))</f>
        <v>8</v>
      </c>
      <c r="B20" s="16" t="s">
        <v>340</v>
      </c>
      <c r="C20" s="17" t="s">
        <v>162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140</v>
      </c>
      <c r="K20" s="17" t="s">
        <v>36</v>
      </c>
      <c r="L20" s="18">
        <v>7000</v>
      </c>
      <c r="M20" s="18">
        <f t="shared" si="3"/>
        <v>980000</v>
      </c>
      <c r="N20" s="18">
        <f t="shared" si="4"/>
        <v>28000</v>
      </c>
      <c r="O20" s="18">
        <f t="shared" si="2"/>
        <v>7000</v>
      </c>
      <c r="P20" s="34">
        <v>162</v>
      </c>
    </row>
    <row r="21" spans="1:16" s="20" customFormat="1" ht="15.75" customHeight="1" x14ac:dyDescent="0.35">
      <c r="A21" s="15">
        <f>IF(B21="","",SUBTOTAL(3,$B$13:B21))</f>
        <v>9</v>
      </c>
      <c r="B21" s="16" t="s">
        <v>347</v>
      </c>
      <c r="C21" s="17" t="s">
        <v>173</v>
      </c>
      <c r="D21" s="17" t="s">
        <v>89</v>
      </c>
      <c r="E21" s="17" t="s">
        <v>33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196</v>
      </c>
      <c r="K21" s="17" t="s">
        <v>36</v>
      </c>
      <c r="L21" s="18">
        <v>140</v>
      </c>
      <c r="M21" s="18">
        <f t="shared" si="3"/>
        <v>27440</v>
      </c>
      <c r="N21" s="18">
        <f t="shared" si="4"/>
        <v>560</v>
      </c>
      <c r="O21" s="18">
        <f t="shared" si="2"/>
        <v>140</v>
      </c>
      <c r="P21" s="34">
        <v>2</v>
      </c>
    </row>
    <row r="22" spans="1:16" s="20" customFormat="1" ht="15.75" customHeight="1" x14ac:dyDescent="0.35">
      <c r="A22" s="15">
        <f>IF(B22="","",SUBTOTAL(3,$B$13:B22))</f>
        <v>10</v>
      </c>
      <c r="B22" s="16" t="s">
        <v>349</v>
      </c>
      <c r="C22" s="17" t="s">
        <v>175</v>
      </c>
      <c r="D22" s="17" t="s">
        <v>438</v>
      </c>
      <c r="E22" s="17" t="s">
        <v>33</v>
      </c>
      <c r="F22" s="17">
        <v>65</v>
      </c>
      <c r="G22" s="17">
        <v>180</v>
      </c>
      <c r="H22" s="17" t="s">
        <v>286</v>
      </c>
      <c r="I22" s="17" t="s">
        <v>439</v>
      </c>
      <c r="J22" s="17">
        <v>64</v>
      </c>
      <c r="K22" s="17" t="s">
        <v>40</v>
      </c>
      <c r="L22" s="18">
        <v>6620</v>
      </c>
      <c r="M22" s="18">
        <f t="shared" si="3"/>
        <v>423680</v>
      </c>
      <c r="N22" s="18">
        <f t="shared" si="4"/>
        <v>26480</v>
      </c>
      <c r="O22" s="18">
        <f t="shared" si="2"/>
        <v>6620</v>
      </c>
      <c r="P22" s="34">
        <v>44</v>
      </c>
    </row>
    <row r="23" spans="1:16" s="20" customFormat="1" ht="15.75" customHeight="1" x14ac:dyDescent="0.35">
      <c r="A23" s="15">
        <f>IF(B23="","",SUBTOTAL(3,$B$13:B23))</f>
        <v>11</v>
      </c>
      <c r="B23" s="16" t="s">
        <v>350</v>
      </c>
      <c r="C23" s="17" t="s">
        <v>176</v>
      </c>
      <c r="D23" s="17" t="s">
        <v>32</v>
      </c>
      <c r="E23" s="17" t="s">
        <v>33</v>
      </c>
      <c r="F23" s="17">
        <v>65</v>
      </c>
      <c r="G23" s="17">
        <v>180</v>
      </c>
      <c r="H23" s="17" t="s">
        <v>286</v>
      </c>
      <c r="I23" s="17" t="s">
        <v>439</v>
      </c>
      <c r="J23" s="17">
        <v>48</v>
      </c>
      <c r="K23" s="17" t="s">
        <v>40</v>
      </c>
      <c r="L23" s="18">
        <v>7800</v>
      </c>
      <c r="M23" s="18">
        <f t="shared" si="3"/>
        <v>374400</v>
      </c>
      <c r="N23" s="18">
        <f t="shared" si="4"/>
        <v>31200</v>
      </c>
      <c r="O23" s="18">
        <f t="shared" si="2"/>
        <v>7800</v>
      </c>
      <c r="P23" s="34">
        <v>39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361</v>
      </c>
      <c r="C24" s="17" t="s">
        <v>187</v>
      </c>
      <c r="D24" s="17" t="s">
        <v>438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64</v>
      </c>
      <c r="K24" s="17" t="s">
        <v>40</v>
      </c>
      <c r="L24" s="18">
        <v>11500</v>
      </c>
      <c r="M24" s="18">
        <f t="shared" si="3"/>
        <v>736000</v>
      </c>
      <c r="N24" s="18">
        <f t="shared" si="4"/>
        <v>46000</v>
      </c>
      <c r="O24" s="18">
        <f t="shared" si="2"/>
        <v>11500</v>
      </c>
      <c r="P24" s="34">
        <v>76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365</v>
      </c>
      <c r="C25" s="17" t="s">
        <v>191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40</v>
      </c>
      <c r="K25" s="17" t="s">
        <v>40</v>
      </c>
      <c r="L25" s="18">
        <v>7200</v>
      </c>
      <c r="M25" s="18">
        <f t="shared" si="3"/>
        <v>288000</v>
      </c>
      <c r="N25" s="18">
        <f t="shared" si="4"/>
        <v>28800</v>
      </c>
      <c r="O25" s="18">
        <f t="shared" si="2"/>
        <v>7200</v>
      </c>
      <c r="P25" s="34">
        <v>34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378</v>
      </c>
      <c r="C26" s="17" t="s">
        <v>204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108</v>
      </c>
      <c r="K26" s="17" t="s">
        <v>36</v>
      </c>
      <c r="L26" s="18">
        <v>25000</v>
      </c>
      <c r="M26" s="18">
        <f t="shared" si="3"/>
        <v>2700000</v>
      </c>
      <c r="N26" s="18">
        <f t="shared" si="4"/>
        <v>100000</v>
      </c>
      <c r="O26" s="18">
        <f t="shared" si="2"/>
        <v>25000</v>
      </c>
      <c r="P26" s="34">
        <v>248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384</v>
      </c>
      <c r="C27" s="17" t="s">
        <v>210</v>
      </c>
      <c r="D27" s="17" t="s">
        <v>438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88</v>
      </c>
      <c r="K27" s="17" t="s">
        <v>40</v>
      </c>
      <c r="L27" s="18">
        <v>15330</v>
      </c>
      <c r="M27" s="18">
        <f t="shared" si="3"/>
        <v>1349040</v>
      </c>
      <c r="N27" s="18">
        <f t="shared" si="4"/>
        <v>61320</v>
      </c>
      <c r="O27" s="18">
        <f t="shared" si="2"/>
        <v>15330</v>
      </c>
      <c r="P27" s="34">
        <v>139</v>
      </c>
    </row>
    <row r="28" spans="1:16" s="20" customFormat="1" ht="15.75" customHeight="1" x14ac:dyDescent="0.35">
      <c r="A28" s="15">
        <f>IF(B28="","",SUBTOTAL(3,$B$13:B28))</f>
        <v>16</v>
      </c>
      <c r="B28" s="16" t="s">
        <v>407</v>
      </c>
      <c r="C28" s="17" t="s">
        <v>233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196</v>
      </c>
      <c r="K28" s="17" t="s">
        <v>36</v>
      </c>
      <c r="L28" s="18">
        <v>26000</v>
      </c>
      <c r="M28" s="18">
        <f t="shared" ref="M28:M35" si="5">L28*J28</f>
        <v>5096000</v>
      </c>
      <c r="N28" s="18">
        <f t="shared" ref="N28:N35" si="6">4*L28</f>
        <v>104000</v>
      </c>
      <c r="O28" s="18">
        <f t="shared" si="2"/>
        <v>26000</v>
      </c>
      <c r="P28" s="34">
        <v>449</v>
      </c>
    </row>
    <row r="29" spans="1:16" s="20" customFormat="1" ht="15.75" customHeight="1" x14ac:dyDescent="0.35">
      <c r="A29" s="15">
        <f>IF(B29="","",SUBTOTAL(3,$B$13:B29))</f>
        <v>17</v>
      </c>
      <c r="B29" s="16" t="s">
        <v>418</v>
      </c>
      <c r="C29" s="17" t="s">
        <v>244</v>
      </c>
      <c r="D29" s="17" t="s">
        <v>89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148</v>
      </c>
      <c r="K29" s="17" t="s">
        <v>36</v>
      </c>
      <c r="L29" s="18">
        <v>4700</v>
      </c>
      <c r="M29" s="18">
        <f t="shared" si="5"/>
        <v>695600</v>
      </c>
      <c r="N29" s="18">
        <f t="shared" si="6"/>
        <v>18800</v>
      </c>
      <c r="O29" s="18">
        <f t="shared" si="2"/>
        <v>4700</v>
      </c>
      <c r="P29" s="34">
        <v>70</v>
      </c>
    </row>
    <row r="30" spans="1:16" s="20" customFormat="1" ht="15.75" customHeight="1" x14ac:dyDescent="0.35">
      <c r="A30" s="15">
        <f>IF(B30="","",SUBTOTAL(3,$B$13:B30))</f>
        <v>18</v>
      </c>
      <c r="B30" s="16" t="s">
        <v>56</v>
      </c>
      <c r="C30" s="17" t="s">
        <v>250</v>
      </c>
      <c r="D30" s="17" t="s">
        <v>32</v>
      </c>
      <c r="E30" s="17" t="s">
        <v>33</v>
      </c>
      <c r="F30" s="17">
        <v>65</v>
      </c>
      <c r="G30" s="17">
        <v>180</v>
      </c>
      <c r="H30" s="17" t="s">
        <v>34</v>
      </c>
      <c r="I30" s="17" t="s">
        <v>35</v>
      </c>
      <c r="J30" s="17">
        <v>80</v>
      </c>
      <c r="K30" s="17" t="s">
        <v>40</v>
      </c>
      <c r="L30" s="18">
        <v>7890</v>
      </c>
      <c r="M30" s="18">
        <f t="shared" si="5"/>
        <v>631200</v>
      </c>
      <c r="N30" s="18">
        <f t="shared" si="6"/>
        <v>31560</v>
      </c>
      <c r="O30" s="18">
        <f t="shared" si="2"/>
        <v>7890</v>
      </c>
      <c r="P30" s="34">
        <v>98</v>
      </c>
    </row>
    <row r="31" spans="1:16" s="20" customFormat="1" ht="15.75" customHeight="1" x14ac:dyDescent="0.35">
      <c r="A31" s="15">
        <f>IF(B31="","",SUBTOTAL(3,$B$13:B31))</f>
        <v>19</v>
      </c>
      <c r="B31" s="16" t="s">
        <v>57</v>
      </c>
      <c r="C31" s="17" t="s">
        <v>251</v>
      </c>
      <c r="D31" s="17" t="s">
        <v>32</v>
      </c>
      <c r="E31" s="17" t="s">
        <v>33</v>
      </c>
      <c r="F31" s="17">
        <v>65</v>
      </c>
      <c r="G31" s="17">
        <v>180</v>
      </c>
      <c r="H31" s="17" t="s">
        <v>34</v>
      </c>
      <c r="I31" s="17" t="s">
        <v>35</v>
      </c>
      <c r="J31" s="17">
        <v>92</v>
      </c>
      <c r="K31" s="17" t="s">
        <v>36</v>
      </c>
      <c r="L31" s="18">
        <v>2900</v>
      </c>
      <c r="M31" s="18">
        <f t="shared" si="5"/>
        <v>266800</v>
      </c>
      <c r="N31" s="18">
        <f t="shared" si="6"/>
        <v>11600</v>
      </c>
      <c r="O31" s="18">
        <f t="shared" si="2"/>
        <v>2900</v>
      </c>
      <c r="P31" s="34">
        <v>39</v>
      </c>
    </row>
    <row r="32" spans="1:16" s="20" customFormat="1" ht="18.75" customHeight="1" x14ac:dyDescent="0.35">
      <c r="A32" s="15">
        <f>IF(B32="","",SUBTOTAL(3,$B$13:B32))</f>
        <v>20</v>
      </c>
      <c r="B32" s="16" t="s">
        <v>61</v>
      </c>
      <c r="C32" s="17" t="s">
        <v>259</v>
      </c>
      <c r="D32" s="17" t="s">
        <v>32</v>
      </c>
      <c r="E32" s="17" t="s">
        <v>33</v>
      </c>
      <c r="F32" s="17">
        <v>65</v>
      </c>
      <c r="G32" s="17">
        <v>180</v>
      </c>
      <c r="H32" s="17" t="s">
        <v>34</v>
      </c>
      <c r="I32" s="17" t="s">
        <v>35</v>
      </c>
      <c r="J32" s="17">
        <v>204</v>
      </c>
      <c r="K32" s="17" t="s">
        <v>36</v>
      </c>
      <c r="L32" s="18">
        <v>1660</v>
      </c>
      <c r="M32" s="18">
        <f t="shared" si="5"/>
        <v>338640</v>
      </c>
      <c r="N32" s="18">
        <f t="shared" si="6"/>
        <v>6640</v>
      </c>
      <c r="O32" s="18">
        <f t="shared" si="2"/>
        <v>1660</v>
      </c>
      <c r="P32" s="34">
        <v>46</v>
      </c>
    </row>
    <row r="33" spans="1:16" s="20" customFormat="1" ht="15.75" customHeight="1" x14ac:dyDescent="0.35">
      <c r="A33" s="15">
        <f>IF(B33="","",SUBTOTAL(3,$B$13:B33))</f>
        <v>21</v>
      </c>
      <c r="B33" s="16" t="s">
        <v>63</v>
      </c>
      <c r="C33" s="17" t="s">
        <v>268</v>
      </c>
      <c r="D33" s="17" t="s">
        <v>32</v>
      </c>
      <c r="E33" s="17" t="s">
        <v>33</v>
      </c>
      <c r="F33" s="17">
        <v>65</v>
      </c>
      <c r="G33" s="17">
        <v>180</v>
      </c>
      <c r="H33" s="17" t="s">
        <v>34</v>
      </c>
      <c r="I33" s="17" t="s">
        <v>35</v>
      </c>
      <c r="J33" s="17">
        <v>80</v>
      </c>
      <c r="K33" s="17" t="s">
        <v>40</v>
      </c>
      <c r="L33" s="18">
        <v>2990</v>
      </c>
      <c r="M33" s="18">
        <f t="shared" si="5"/>
        <v>239200</v>
      </c>
      <c r="N33" s="18">
        <f t="shared" si="6"/>
        <v>11960</v>
      </c>
      <c r="O33" s="18">
        <f t="shared" si="2"/>
        <v>2990</v>
      </c>
      <c r="P33" s="34">
        <v>37</v>
      </c>
    </row>
    <row r="34" spans="1:16" s="20" customFormat="1" ht="15.75" customHeight="1" x14ac:dyDescent="0.35">
      <c r="A34" s="15">
        <f>IF(B34="","",SUBTOTAL(3,$B$13:B34))</f>
        <v>22</v>
      </c>
      <c r="B34" s="16" t="s">
        <v>87</v>
      </c>
      <c r="C34" s="17" t="s">
        <v>274</v>
      </c>
      <c r="D34" s="17" t="s">
        <v>32</v>
      </c>
      <c r="E34" s="17" t="s">
        <v>33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160</v>
      </c>
      <c r="K34" s="17" t="s">
        <v>36</v>
      </c>
      <c r="L34" s="18">
        <v>450</v>
      </c>
      <c r="M34" s="18">
        <f t="shared" si="5"/>
        <v>72000</v>
      </c>
      <c r="N34" s="18">
        <f t="shared" si="6"/>
        <v>1800</v>
      </c>
      <c r="O34" s="18">
        <f t="shared" si="2"/>
        <v>450</v>
      </c>
      <c r="P34" s="34">
        <v>9</v>
      </c>
    </row>
    <row r="35" spans="1:16" s="20" customFormat="1" ht="15.75" customHeight="1" x14ac:dyDescent="0.35">
      <c r="A35" s="15">
        <f>IF(B35="","",SUBTOTAL(3,$B$13:B35))</f>
        <v>23</v>
      </c>
      <c r="B35" s="16" t="s">
        <v>436</v>
      </c>
      <c r="C35" s="17" t="s">
        <v>284</v>
      </c>
      <c r="D35" s="17" t="s">
        <v>438</v>
      </c>
      <c r="E35" s="17" t="s">
        <v>33</v>
      </c>
      <c r="F35" s="17">
        <v>65</v>
      </c>
      <c r="G35" s="17">
        <v>180</v>
      </c>
      <c r="H35" s="17" t="s">
        <v>286</v>
      </c>
      <c r="I35" s="17" t="s">
        <v>439</v>
      </c>
      <c r="J35" s="17">
        <v>68</v>
      </c>
      <c r="K35" s="17" t="s">
        <v>40</v>
      </c>
      <c r="L35" s="18">
        <v>1500</v>
      </c>
      <c r="M35" s="18">
        <f t="shared" si="5"/>
        <v>102000</v>
      </c>
      <c r="N35" s="18">
        <f t="shared" si="6"/>
        <v>6000</v>
      </c>
      <c r="O35" s="18">
        <f t="shared" si="2"/>
        <v>1500</v>
      </c>
      <c r="P35" s="34">
        <v>10</v>
      </c>
    </row>
    <row r="36" spans="1:16" s="20" customFormat="1" ht="15.75" customHeight="1" x14ac:dyDescent="0.35">
      <c r="A36" s="15">
        <f>IF(B36="","",SUBTOTAL(3,$B$13:B36))</f>
        <v>24</v>
      </c>
      <c r="B36" s="16" t="s">
        <v>437</v>
      </c>
      <c r="C36" s="17" t="s">
        <v>285</v>
      </c>
      <c r="D36" s="17">
        <v>2</v>
      </c>
      <c r="E36" s="17" t="s">
        <v>33</v>
      </c>
      <c r="F36" s="17">
        <v>65</v>
      </c>
      <c r="G36" s="17">
        <v>180</v>
      </c>
      <c r="H36" s="17" t="s">
        <v>286</v>
      </c>
      <c r="I36" s="17" t="s">
        <v>439</v>
      </c>
      <c r="J36" s="17">
        <v>212</v>
      </c>
      <c r="K36" s="17" t="s">
        <v>36</v>
      </c>
      <c r="L36" s="18">
        <v>12000</v>
      </c>
      <c r="M36" s="18">
        <f t="shared" ref="M36" si="7">L36*J36</f>
        <v>2544000</v>
      </c>
      <c r="N36" s="18">
        <f t="shared" ref="N36" si="8">4*L36</f>
        <v>48000</v>
      </c>
      <c r="O36" s="18">
        <f t="shared" si="2"/>
        <v>12000</v>
      </c>
      <c r="P36" s="34">
        <v>228</v>
      </c>
    </row>
    <row r="37" spans="1:16" s="1" customFormat="1" ht="17.5" customHeight="1" thickBot="1" x14ac:dyDescent="0.35">
      <c r="A37" s="21"/>
      <c r="B37" s="22" t="s">
        <v>66</v>
      </c>
      <c r="C37" s="23"/>
      <c r="D37" s="23"/>
      <c r="E37" s="23"/>
      <c r="F37" s="23"/>
      <c r="G37" s="23"/>
      <c r="H37" s="23"/>
      <c r="I37" s="23"/>
      <c r="J37" s="23"/>
      <c r="K37" s="23"/>
      <c r="L37" s="24">
        <f>SUBTOTAL(9,L13:L36)</f>
        <v>204680</v>
      </c>
      <c r="M37" s="24">
        <f>SUBTOTAL(9,M13:M36)</f>
        <v>23152000</v>
      </c>
      <c r="N37" s="24">
        <f>SUBTOTAL(9,N13:N36)</f>
        <v>818720</v>
      </c>
      <c r="O37" s="24">
        <f>SUBTOTAL(9,O13:O36)</f>
        <v>204680</v>
      </c>
      <c r="P37" s="25">
        <f>SUBTOTAL(9,P13:P36)</f>
        <v>2733</v>
      </c>
    </row>
    <row r="38" spans="1:16" ht="15" thickTop="1" x14ac:dyDescent="0.35">
      <c r="L38" s="27"/>
      <c r="M38" s="27"/>
      <c r="N38" s="27"/>
      <c r="O38" s="27"/>
      <c r="P38" s="27"/>
    </row>
    <row r="39" spans="1:16" s="29" customFormat="1" ht="14" hidden="1" x14ac:dyDescent="0.3">
      <c r="A39" s="31">
        <f>SUBTOTAL(3,A13:A36)</f>
        <v>0</v>
      </c>
      <c r="B39" s="31"/>
      <c r="C39" s="31"/>
      <c r="D39" s="32"/>
      <c r="E39" s="32"/>
      <c r="F39" s="32"/>
      <c r="G39" s="32"/>
      <c r="H39" s="32"/>
      <c r="I39" s="32"/>
      <c r="J39" s="32"/>
      <c r="K39" s="32"/>
      <c r="L39" s="35">
        <f>SUBTOTAL(9,L13:L36)</f>
        <v>204680</v>
      </c>
      <c r="M39" s="35">
        <f>SUBTOTAL(9,M13:M36)</f>
        <v>23152000</v>
      </c>
      <c r="N39" s="35">
        <f>SUBTOTAL(9,N13:N36)</f>
        <v>818720</v>
      </c>
      <c r="O39" s="35" t="e">
        <f>SUMIF(#REF!,O40,P13:P36)</f>
        <v>#REF!</v>
      </c>
      <c r="P39" s="35">
        <f>SUBTOTAL(9,P13:P36)</f>
        <v>2733</v>
      </c>
    </row>
    <row r="40" spans="1:16" s="29" customFormat="1" ht="14" hidden="1" x14ac:dyDescent="0.3">
      <c r="A40" s="28" t="s">
        <v>67</v>
      </c>
      <c r="B40" s="28"/>
      <c r="C40" s="28"/>
      <c r="L40" s="30" t="s">
        <v>68</v>
      </c>
      <c r="M40" s="30" t="s">
        <v>69</v>
      </c>
      <c r="N40" s="30" t="s">
        <v>70</v>
      </c>
      <c r="O40" s="33" t="s">
        <v>71</v>
      </c>
      <c r="P40" s="30"/>
    </row>
  </sheetData>
  <autoFilter ref="A12:P36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8795-417E-465E-ACB0-279D2C6FEBDC}">
  <sheetPr>
    <pageSetUpPr fitToPage="1"/>
  </sheetPr>
  <dimension ref="A1:P38"/>
  <sheetViews>
    <sheetView topLeftCell="A10"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445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43</v>
      </c>
      <c r="C13" s="17" t="s">
        <v>101</v>
      </c>
      <c r="D13" s="17" t="s">
        <v>32</v>
      </c>
      <c r="E13" s="17" t="s">
        <v>33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144</v>
      </c>
      <c r="K13" s="17" t="s">
        <v>36</v>
      </c>
      <c r="L13" s="18">
        <v>11950</v>
      </c>
      <c r="M13" s="18">
        <f t="shared" ref="M13:M20" si="0">L13*J13</f>
        <v>1720800</v>
      </c>
      <c r="N13" s="18">
        <f t="shared" ref="N13:N20" si="1">4*L13</f>
        <v>47800</v>
      </c>
      <c r="O13" s="18">
        <f t="shared" ref="O13:O36" si="2">L13</f>
        <v>11950</v>
      </c>
      <c r="P13" s="34">
        <v>259</v>
      </c>
    </row>
    <row r="14" spans="1:16" s="20" customFormat="1" ht="15.75" customHeight="1" x14ac:dyDescent="0.35">
      <c r="A14" s="15">
        <f>IF(B14="","",SUBTOTAL(3,$B$13:B14))</f>
        <v>2</v>
      </c>
      <c r="B14" s="16" t="s">
        <v>296</v>
      </c>
      <c r="C14" s="17" t="s">
        <v>107</v>
      </c>
      <c r="D14" s="17" t="s">
        <v>32</v>
      </c>
      <c r="E14" s="17" t="s">
        <v>39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88</v>
      </c>
      <c r="K14" s="17" t="s">
        <v>40</v>
      </c>
      <c r="L14" s="18">
        <v>12000</v>
      </c>
      <c r="M14" s="18">
        <f t="shared" si="0"/>
        <v>1056000</v>
      </c>
      <c r="N14" s="18">
        <f t="shared" si="1"/>
        <v>48000</v>
      </c>
      <c r="O14" s="18">
        <f t="shared" si="2"/>
        <v>12000</v>
      </c>
      <c r="P14" s="34">
        <v>181</v>
      </c>
    </row>
    <row r="15" spans="1:16" s="20" customFormat="1" ht="15.75" customHeight="1" x14ac:dyDescent="0.35">
      <c r="A15" s="15">
        <f>IF(B15="","",SUBTOTAL(3,$B$13:B15))</f>
        <v>3</v>
      </c>
      <c r="B15" s="16" t="s">
        <v>305</v>
      </c>
      <c r="C15" s="17" t="s">
        <v>116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112</v>
      </c>
      <c r="K15" s="17" t="s">
        <v>36</v>
      </c>
      <c r="L15" s="18">
        <v>23000</v>
      </c>
      <c r="M15" s="18">
        <f t="shared" si="0"/>
        <v>2576000</v>
      </c>
      <c r="N15" s="18">
        <f t="shared" si="1"/>
        <v>92000</v>
      </c>
      <c r="O15" s="18">
        <f t="shared" si="2"/>
        <v>23000</v>
      </c>
      <c r="P15" s="34">
        <v>430</v>
      </c>
    </row>
    <row r="16" spans="1:16" s="20" customFormat="1" ht="15.75" customHeight="1" x14ac:dyDescent="0.35">
      <c r="A16" s="15">
        <f>IF(B16="","",SUBTOTAL(3,$B$13:B16))</f>
        <v>4</v>
      </c>
      <c r="B16" s="16" t="s">
        <v>309</v>
      </c>
      <c r="C16" s="17" t="s">
        <v>125</v>
      </c>
      <c r="D16" s="17" t="s">
        <v>32</v>
      </c>
      <c r="E16" s="17" t="s">
        <v>39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44</v>
      </c>
      <c r="K16" s="17" t="s">
        <v>40</v>
      </c>
      <c r="L16" s="18">
        <v>8000</v>
      </c>
      <c r="M16" s="18">
        <f t="shared" si="0"/>
        <v>352000</v>
      </c>
      <c r="N16" s="18">
        <f t="shared" si="1"/>
        <v>32000</v>
      </c>
      <c r="O16" s="18">
        <f t="shared" si="2"/>
        <v>8000</v>
      </c>
      <c r="P16" s="34">
        <v>67</v>
      </c>
    </row>
    <row r="17" spans="1:16" s="20" customFormat="1" ht="15.75" customHeight="1" x14ac:dyDescent="0.35">
      <c r="A17" s="15">
        <f>IF(B17="","",SUBTOTAL(3,$B$13:B17))</f>
        <v>5</v>
      </c>
      <c r="B17" s="16" t="s">
        <v>313</v>
      </c>
      <c r="C17" s="17" t="s">
        <v>129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92</v>
      </c>
      <c r="K17" s="17" t="s">
        <v>36</v>
      </c>
      <c r="L17" s="18">
        <v>12000</v>
      </c>
      <c r="M17" s="18">
        <f t="shared" si="0"/>
        <v>1104000</v>
      </c>
      <c r="N17" s="18">
        <f t="shared" si="1"/>
        <v>48000</v>
      </c>
      <c r="O17" s="18">
        <f t="shared" si="2"/>
        <v>12000</v>
      </c>
      <c r="P17" s="34">
        <v>189</v>
      </c>
    </row>
    <row r="18" spans="1:16" s="20" customFormat="1" ht="15.75" customHeight="1" x14ac:dyDescent="0.35">
      <c r="A18" s="15">
        <f>IF(B18="","",SUBTOTAL(3,$B$13:B18))</f>
        <v>6</v>
      </c>
      <c r="B18" s="16" t="s">
        <v>318</v>
      </c>
      <c r="C18" s="17" t="s">
        <v>134</v>
      </c>
      <c r="D18" s="17" t="s">
        <v>32</v>
      </c>
      <c r="E18" s="17" t="s">
        <v>39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152</v>
      </c>
      <c r="K18" s="17" t="s">
        <v>36</v>
      </c>
      <c r="L18" s="18">
        <v>16000</v>
      </c>
      <c r="M18" s="18">
        <f t="shared" si="0"/>
        <v>2432000</v>
      </c>
      <c r="N18" s="18">
        <f t="shared" si="1"/>
        <v>64000</v>
      </c>
      <c r="O18" s="18">
        <f t="shared" si="2"/>
        <v>16000</v>
      </c>
      <c r="P18" s="34">
        <v>397</v>
      </c>
    </row>
    <row r="19" spans="1:16" s="20" customFormat="1" ht="15.75" customHeight="1" x14ac:dyDescent="0.35">
      <c r="A19" s="15">
        <f>IF(B19="","",SUBTOTAL(3,$B$13:B19))</f>
        <v>7</v>
      </c>
      <c r="B19" s="16" t="s">
        <v>324</v>
      </c>
      <c r="C19" s="17" t="s">
        <v>144</v>
      </c>
      <c r="D19" s="17" t="s">
        <v>32</v>
      </c>
      <c r="E19" s="17" t="s">
        <v>33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76</v>
      </c>
      <c r="K19" s="17" t="s">
        <v>40</v>
      </c>
      <c r="L19" s="18">
        <v>5000</v>
      </c>
      <c r="M19" s="18">
        <f t="shared" si="0"/>
        <v>380000</v>
      </c>
      <c r="N19" s="18">
        <f t="shared" si="1"/>
        <v>20000</v>
      </c>
      <c r="O19" s="18">
        <f t="shared" si="2"/>
        <v>5000</v>
      </c>
      <c r="P19" s="34">
        <v>56</v>
      </c>
    </row>
    <row r="20" spans="1:16" s="20" customFormat="1" ht="15.75" customHeight="1" x14ac:dyDescent="0.35">
      <c r="A20" s="15">
        <f>IF(B20="","",SUBTOTAL(3,$B$13:B20))</f>
        <v>8</v>
      </c>
      <c r="B20" s="16" t="s">
        <v>54</v>
      </c>
      <c r="C20" s="17" t="s">
        <v>146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96</v>
      </c>
      <c r="K20" s="17" t="s">
        <v>36</v>
      </c>
      <c r="L20" s="18">
        <v>14100</v>
      </c>
      <c r="M20" s="18">
        <f t="shared" si="0"/>
        <v>1353600</v>
      </c>
      <c r="N20" s="18">
        <f t="shared" si="1"/>
        <v>56400</v>
      </c>
      <c r="O20" s="18">
        <f t="shared" si="2"/>
        <v>14100</v>
      </c>
      <c r="P20" s="34">
        <v>213</v>
      </c>
    </row>
    <row r="21" spans="1:16" s="20" customFormat="1" ht="15.75" customHeight="1" x14ac:dyDescent="0.35">
      <c r="A21" s="15">
        <f>IF(B21="","",SUBTOTAL(3,$B$13:B21))</f>
        <v>9</v>
      </c>
      <c r="B21" s="16" t="s">
        <v>339</v>
      </c>
      <c r="C21" s="17" t="s">
        <v>161</v>
      </c>
      <c r="D21" s="17" t="s">
        <v>32</v>
      </c>
      <c r="E21" s="17" t="s">
        <v>39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168</v>
      </c>
      <c r="K21" s="17" t="s">
        <v>36</v>
      </c>
      <c r="L21" s="18">
        <v>7000</v>
      </c>
      <c r="M21" s="18">
        <f t="shared" ref="M21:M26" si="3">L21*J21</f>
        <v>1176000</v>
      </c>
      <c r="N21" s="18">
        <f t="shared" ref="N21:N26" si="4">4*L21</f>
        <v>28000</v>
      </c>
      <c r="O21" s="18">
        <f t="shared" si="2"/>
        <v>7000</v>
      </c>
      <c r="P21" s="34">
        <v>192</v>
      </c>
    </row>
    <row r="22" spans="1:16" s="20" customFormat="1" ht="15.75" customHeight="1" x14ac:dyDescent="0.35">
      <c r="A22" s="15">
        <f>IF(B22="","",SUBTOTAL(3,$B$13:B22))</f>
        <v>10</v>
      </c>
      <c r="B22" s="16" t="s">
        <v>73</v>
      </c>
      <c r="C22" s="17" t="s">
        <v>166</v>
      </c>
      <c r="D22" s="17" t="s">
        <v>32</v>
      </c>
      <c r="E22" s="17" t="s">
        <v>33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68</v>
      </c>
      <c r="K22" s="17" t="s">
        <v>40</v>
      </c>
      <c r="L22" s="18">
        <v>130</v>
      </c>
      <c r="M22" s="18">
        <f t="shared" si="3"/>
        <v>8840</v>
      </c>
      <c r="N22" s="18">
        <f t="shared" si="4"/>
        <v>520</v>
      </c>
      <c r="O22" s="18">
        <f t="shared" si="2"/>
        <v>130</v>
      </c>
      <c r="P22" s="34">
        <v>1</v>
      </c>
    </row>
    <row r="23" spans="1:16" s="20" customFormat="1" ht="15.75" customHeight="1" x14ac:dyDescent="0.35">
      <c r="A23" s="15">
        <f>IF(B23="","",SUBTOTAL(3,$B$13:B23))</f>
        <v>11</v>
      </c>
      <c r="B23" s="16" t="s">
        <v>346</v>
      </c>
      <c r="C23" s="17" t="s">
        <v>172</v>
      </c>
      <c r="D23" s="17" t="s">
        <v>89</v>
      </c>
      <c r="E23" s="17" t="s">
        <v>33</v>
      </c>
      <c r="F23" s="17">
        <v>65</v>
      </c>
      <c r="G23" s="17">
        <v>180</v>
      </c>
      <c r="H23" s="17" t="s">
        <v>34</v>
      </c>
      <c r="I23" s="17" t="s">
        <v>35</v>
      </c>
      <c r="J23" s="17">
        <v>80</v>
      </c>
      <c r="K23" s="17" t="s">
        <v>40</v>
      </c>
      <c r="L23" s="18">
        <v>1040</v>
      </c>
      <c r="M23" s="18">
        <f t="shared" si="3"/>
        <v>83200</v>
      </c>
      <c r="N23" s="18">
        <f t="shared" si="4"/>
        <v>4160</v>
      </c>
      <c r="O23" s="18">
        <f t="shared" si="2"/>
        <v>1040</v>
      </c>
      <c r="P23" s="34">
        <v>13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360</v>
      </c>
      <c r="C24" s="17" t="s">
        <v>186</v>
      </c>
      <c r="D24" s="17" t="s">
        <v>438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52</v>
      </c>
      <c r="K24" s="17" t="s">
        <v>40</v>
      </c>
      <c r="L24" s="18">
        <v>17400</v>
      </c>
      <c r="M24" s="18">
        <f t="shared" si="3"/>
        <v>904800</v>
      </c>
      <c r="N24" s="18">
        <f t="shared" si="4"/>
        <v>69600</v>
      </c>
      <c r="O24" s="18">
        <f t="shared" si="2"/>
        <v>17400</v>
      </c>
      <c r="P24" s="34">
        <v>94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374</v>
      </c>
      <c r="C25" s="17" t="s">
        <v>200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100</v>
      </c>
      <c r="K25" s="17" t="s">
        <v>36</v>
      </c>
      <c r="L25" s="18">
        <v>8530</v>
      </c>
      <c r="M25" s="18">
        <f t="shared" si="3"/>
        <v>853000</v>
      </c>
      <c r="N25" s="18">
        <f t="shared" si="4"/>
        <v>34120</v>
      </c>
      <c r="O25" s="18">
        <f t="shared" si="2"/>
        <v>8530</v>
      </c>
      <c r="P25" s="34">
        <v>82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383</v>
      </c>
      <c r="C26" s="17" t="s">
        <v>209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80</v>
      </c>
      <c r="K26" s="17" t="s">
        <v>40</v>
      </c>
      <c r="L26" s="18">
        <v>14110</v>
      </c>
      <c r="M26" s="18">
        <f t="shared" si="3"/>
        <v>1128800</v>
      </c>
      <c r="N26" s="18">
        <f t="shared" si="4"/>
        <v>56440</v>
      </c>
      <c r="O26" s="18">
        <f t="shared" si="2"/>
        <v>14110</v>
      </c>
      <c r="P26" s="34">
        <v>108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396</v>
      </c>
      <c r="C27" s="17" t="s">
        <v>222</v>
      </c>
      <c r="D27" s="17" t="s">
        <v>438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60</v>
      </c>
      <c r="K27" s="17" t="s">
        <v>40</v>
      </c>
      <c r="L27" s="18">
        <v>670</v>
      </c>
      <c r="M27" s="18">
        <f t="shared" ref="M27:M36" si="5">L27*J27</f>
        <v>40200</v>
      </c>
      <c r="N27" s="18">
        <f t="shared" ref="N27:N36" si="6">4*L27</f>
        <v>2680</v>
      </c>
      <c r="O27" s="18">
        <f t="shared" si="2"/>
        <v>670</v>
      </c>
      <c r="P27" s="34">
        <v>4</v>
      </c>
    </row>
    <row r="28" spans="1:16" s="20" customFormat="1" ht="15.75" customHeight="1" x14ac:dyDescent="0.35">
      <c r="A28" s="15">
        <f>IF(B28="","",SUBTOTAL(3,$B$13:B28))</f>
        <v>16</v>
      </c>
      <c r="B28" s="16" t="s">
        <v>398</v>
      </c>
      <c r="C28" s="17" t="s">
        <v>224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176</v>
      </c>
      <c r="K28" s="17" t="s">
        <v>36</v>
      </c>
      <c r="L28" s="18">
        <v>15700</v>
      </c>
      <c r="M28" s="18">
        <f t="shared" si="5"/>
        <v>2763200</v>
      </c>
      <c r="N28" s="18">
        <f t="shared" si="6"/>
        <v>62800</v>
      </c>
      <c r="O28" s="18">
        <f t="shared" si="2"/>
        <v>15700</v>
      </c>
      <c r="P28" s="34">
        <v>245</v>
      </c>
    </row>
    <row r="29" spans="1:16" s="20" customFormat="1" ht="15.75" customHeight="1" x14ac:dyDescent="0.35">
      <c r="A29" s="15">
        <f>IF(B29="","",SUBTOTAL(3,$B$13:B29))</f>
        <v>17</v>
      </c>
      <c r="B29" s="16" t="s">
        <v>409</v>
      </c>
      <c r="C29" s="17" t="s">
        <v>235</v>
      </c>
      <c r="D29" s="17" t="s">
        <v>438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96</v>
      </c>
      <c r="K29" s="17" t="s">
        <v>36</v>
      </c>
      <c r="L29" s="18">
        <v>28000</v>
      </c>
      <c r="M29" s="18">
        <f t="shared" si="5"/>
        <v>2688000</v>
      </c>
      <c r="N29" s="18">
        <f t="shared" si="6"/>
        <v>112000</v>
      </c>
      <c r="O29" s="18">
        <f t="shared" si="2"/>
        <v>28000</v>
      </c>
      <c r="P29" s="34">
        <v>250</v>
      </c>
    </row>
    <row r="30" spans="1:16" s="20" customFormat="1" ht="15.75" customHeight="1" x14ac:dyDescent="0.35">
      <c r="A30" s="15">
        <f>IF(B30="","",SUBTOTAL(3,$B$13:B30))</f>
        <v>18</v>
      </c>
      <c r="B30" s="16" t="s">
        <v>417</v>
      </c>
      <c r="C30" s="17" t="s">
        <v>243</v>
      </c>
      <c r="D30" s="17" t="s">
        <v>89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120</v>
      </c>
      <c r="K30" s="17" t="s">
        <v>36</v>
      </c>
      <c r="L30" s="18">
        <v>1500</v>
      </c>
      <c r="M30" s="18">
        <f t="shared" si="5"/>
        <v>180000</v>
      </c>
      <c r="N30" s="18">
        <f t="shared" si="6"/>
        <v>6000</v>
      </c>
      <c r="O30" s="18">
        <f t="shared" si="2"/>
        <v>1500</v>
      </c>
      <c r="P30" s="34">
        <v>16</v>
      </c>
    </row>
    <row r="31" spans="1:16" s="20" customFormat="1" ht="15.75" customHeight="1" x14ac:dyDescent="0.35">
      <c r="A31" s="15">
        <f>IF(B31="","",SUBTOTAL(3,$B$13:B31))</f>
        <v>19</v>
      </c>
      <c r="B31" s="16" t="s">
        <v>77</v>
      </c>
      <c r="C31" s="17" t="s">
        <v>249</v>
      </c>
      <c r="D31" s="17" t="s">
        <v>32</v>
      </c>
      <c r="E31" s="17" t="s">
        <v>33</v>
      </c>
      <c r="F31" s="17">
        <v>65</v>
      </c>
      <c r="G31" s="17">
        <v>180</v>
      </c>
      <c r="H31" s="17" t="s">
        <v>34</v>
      </c>
      <c r="I31" s="17" t="s">
        <v>35</v>
      </c>
      <c r="J31" s="17">
        <v>68</v>
      </c>
      <c r="K31" s="17" t="s">
        <v>40</v>
      </c>
      <c r="L31" s="18">
        <v>10260</v>
      </c>
      <c r="M31" s="18">
        <f t="shared" si="5"/>
        <v>697680</v>
      </c>
      <c r="N31" s="18">
        <f t="shared" si="6"/>
        <v>41040</v>
      </c>
      <c r="O31" s="18">
        <f t="shared" si="2"/>
        <v>10260</v>
      </c>
      <c r="P31" s="34">
        <v>114</v>
      </c>
    </row>
    <row r="32" spans="1:16" s="20" customFormat="1" ht="15.75" customHeight="1" x14ac:dyDescent="0.35">
      <c r="A32" s="15">
        <f>IF(B32="","",SUBTOTAL(3,$B$13:B32))</f>
        <v>20</v>
      </c>
      <c r="B32" s="16" t="s">
        <v>425</v>
      </c>
      <c r="C32" s="17" t="s">
        <v>257</v>
      </c>
      <c r="D32" s="17" t="s">
        <v>32</v>
      </c>
      <c r="E32" s="17" t="s">
        <v>39</v>
      </c>
      <c r="F32" s="17">
        <v>65</v>
      </c>
      <c r="G32" s="17">
        <v>180</v>
      </c>
      <c r="H32" s="17" t="s">
        <v>34</v>
      </c>
      <c r="I32" s="17" t="s">
        <v>35</v>
      </c>
      <c r="J32" s="17">
        <v>96</v>
      </c>
      <c r="K32" s="17" t="s">
        <v>36</v>
      </c>
      <c r="L32" s="18">
        <v>2000</v>
      </c>
      <c r="M32" s="18">
        <f t="shared" si="5"/>
        <v>192000</v>
      </c>
      <c r="N32" s="18">
        <f t="shared" si="6"/>
        <v>8000</v>
      </c>
      <c r="O32" s="18">
        <f t="shared" si="2"/>
        <v>2000</v>
      </c>
      <c r="P32" s="34">
        <v>34</v>
      </c>
    </row>
    <row r="33" spans="1:16" s="20" customFormat="1" ht="15.75" customHeight="1" x14ac:dyDescent="0.35">
      <c r="A33" s="15">
        <f>IF(B33="","",SUBTOTAL(3,$B$13:B33))</f>
        <v>21</v>
      </c>
      <c r="B33" s="16" t="s">
        <v>82</v>
      </c>
      <c r="C33" s="17" t="s">
        <v>265</v>
      </c>
      <c r="D33" s="17" t="s">
        <v>32</v>
      </c>
      <c r="E33" s="17" t="s">
        <v>33</v>
      </c>
      <c r="F33" s="17">
        <v>65</v>
      </c>
      <c r="G33" s="17">
        <v>180</v>
      </c>
      <c r="H33" s="17" t="s">
        <v>34</v>
      </c>
      <c r="I33" s="17" t="s">
        <v>35</v>
      </c>
      <c r="J33" s="17">
        <v>76</v>
      </c>
      <c r="K33" s="17" t="s">
        <v>40</v>
      </c>
      <c r="L33" s="18">
        <v>3620</v>
      </c>
      <c r="M33" s="18">
        <f t="shared" si="5"/>
        <v>275120</v>
      </c>
      <c r="N33" s="18">
        <f t="shared" si="6"/>
        <v>14480</v>
      </c>
      <c r="O33" s="18">
        <f t="shared" si="2"/>
        <v>3620</v>
      </c>
      <c r="P33" s="34">
        <v>41</v>
      </c>
    </row>
    <row r="34" spans="1:16" s="20" customFormat="1" ht="15.75" customHeight="1" x14ac:dyDescent="0.35">
      <c r="A34" s="15">
        <f>IF(B34="","",SUBTOTAL(3,$B$13:B34))</f>
        <v>22</v>
      </c>
      <c r="B34" s="16" t="s">
        <v>86</v>
      </c>
      <c r="C34" s="17" t="s">
        <v>270</v>
      </c>
      <c r="D34" s="17" t="s">
        <v>32</v>
      </c>
      <c r="E34" s="17" t="s">
        <v>39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124</v>
      </c>
      <c r="K34" s="17" t="s">
        <v>36</v>
      </c>
      <c r="L34" s="18">
        <v>1480</v>
      </c>
      <c r="M34" s="18">
        <f t="shared" si="5"/>
        <v>183520</v>
      </c>
      <c r="N34" s="18">
        <f t="shared" si="6"/>
        <v>5920</v>
      </c>
      <c r="O34" s="18">
        <f t="shared" si="2"/>
        <v>1480</v>
      </c>
      <c r="P34" s="34">
        <v>25</v>
      </c>
    </row>
    <row r="35" spans="1:16" s="20" customFormat="1" ht="15.75" customHeight="1" x14ac:dyDescent="0.35">
      <c r="A35" s="15">
        <f>IF(B35="","",SUBTOTAL(3,$B$13:B35))</f>
        <v>23</v>
      </c>
      <c r="B35" s="16" t="s">
        <v>434</v>
      </c>
      <c r="C35" s="17" t="s">
        <v>282</v>
      </c>
      <c r="D35" s="17" t="s">
        <v>32</v>
      </c>
      <c r="E35" s="17" t="s">
        <v>33</v>
      </c>
      <c r="F35" s="17">
        <v>65</v>
      </c>
      <c r="G35" s="17">
        <v>180</v>
      </c>
      <c r="H35" s="17" t="s">
        <v>286</v>
      </c>
      <c r="I35" s="17" t="s">
        <v>439</v>
      </c>
      <c r="J35" s="17">
        <v>40</v>
      </c>
      <c r="K35" s="17" t="s">
        <v>40</v>
      </c>
      <c r="L35" s="18">
        <v>3000</v>
      </c>
      <c r="M35" s="18">
        <f t="shared" si="5"/>
        <v>120000</v>
      </c>
      <c r="N35" s="18">
        <f t="shared" si="6"/>
        <v>12000</v>
      </c>
      <c r="O35" s="18">
        <f t="shared" si="2"/>
        <v>3000</v>
      </c>
      <c r="P35" s="34">
        <v>13</v>
      </c>
    </row>
    <row r="36" spans="1:16" s="20" customFormat="1" ht="15.75" customHeight="1" x14ac:dyDescent="0.35">
      <c r="A36" s="15">
        <f>IF(B36="","",SUBTOTAL(3,$B$13:B36))</f>
        <v>24</v>
      </c>
      <c r="B36" s="16" t="s">
        <v>435</v>
      </c>
      <c r="C36" s="17" t="s">
        <v>283</v>
      </c>
      <c r="D36" s="17" t="s">
        <v>438</v>
      </c>
      <c r="E36" s="17" t="s">
        <v>33</v>
      </c>
      <c r="F36" s="17">
        <v>65</v>
      </c>
      <c r="G36" s="17">
        <v>180</v>
      </c>
      <c r="H36" s="17" t="s">
        <v>286</v>
      </c>
      <c r="I36" s="17" t="s">
        <v>439</v>
      </c>
      <c r="J36" s="17">
        <v>68</v>
      </c>
      <c r="K36" s="17" t="s">
        <v>40</v>
      </c>
      <c r="L36" s="18">
        <v>1000</v>
      </c>
      <c r="M36" s="18">
        <f t="shared" si="5"/>
        <v>68000</v>
      </c>
      <c r="N36" s="18">
        <f t="shared" si="6"/>
        <v>4000</v>
      </c>
      <c r="O36" s="18">
        <f t="shared" si="2"/>
        <v>1000</v>
      </c>
      <c r="P36" s="34">
        <v>6</v>
      </c>
    </row>
    <row r="37" spans="1:16" s="1" customFormat="1" ht="17.5" customHeight="1" thickBot="1" x14ac:dyDescent="0.35">
      <c r="A37" s="21"/>
      <c r="B37" s="22" t="s">
        <v>66</v>
      </c>
      <c r="C37" s="23"/>
      <c r="D37" s="23"/>
      <c r="E37" s="23"/>
      <c r="F37" s="23"/>
      <c r="G37" s="23"/>
      <c r="H37" s="23"/>
      <c r="I37" s="23"/>
      <c r="J37" s="23"/>
      <c r="K37" s="23"/>
      <c r="L37" s="24">
        <f>SUBTOTAL(9,L13:L36)</f>
        <v>217490</v>
      </c>
      <c r="M37" s="24">
        <f>SUBTOTAL(9,M13:M36)</f>
        <v>22336760</v>
      </c>
      <c r="N37" s="24">
        <f>SUBTOTAL(9,N13:N36)</f>
        <v>869960</v>
      </c>
      <c r="O37" s="24">
        <f>SUBTOTAL(9,O13:O36)</f>
        <v>217490</v>
      </c>
      <c r="P37" s="25">
        <f>SUBTOTAL(9,P13:P36)</f>
        <v>3030</v>
      </c>
    </row>
    <row r="38" spans="1:16" ht="15" thickTop="1" x14ac:dyDescent="0.35">
      <c r="L38" s="27"/>
      <c r="M38" s="27"/>
      <c r="N38" s="27"/>
      <c r="O38" s="27"/>
      <c r="P38" s="27"/>
    </row>
  </sheetData>
  <autoFilter ref="A12:P36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31C0-81BE-417C-88C0-B65970A04ED9}">
  <sheetPr>
    <pageSetUpPr fitToPage="1"/>
  </sheetPr>
  <dimension ref="A1:P38"/>
  <sheetViews>
    <sheetView topLeftCell="A10"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444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42</v>
      </c>
      <c r="C13" s="17" t="s">
        <v>100</v>
      </c>
      <c r="D13" s="17" t="s">
        <v>32</v>
      </c>
      <c r="E13" s="17" t="s">
        <v>33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152</v>
      </c>
      <c r="K13" s="17" t="s">
        <v>36</v>
      </c>
      <c r="L13" s="18">
        <v>14100</v>
      </c>
      <c r="M13" s="18">
        <f t="shared" ref="M13:M20" si="0">L13*J13</f>
        <v>2143200</v>
      </c>
      <c r="N13" s="18">
        <f t="shared" ref="N13:N20" si="1">4*L13</f>
        <v>56400</v>
      </c>
      <c r="O13" s="18">
        <f t="shared" ref="O13:O36" si="2">L13</f>
        <v>14100</v>
      </c>
      <c r="P13" s="34">
        <v>306</v>
      </c>
    </row>
    <row r="14" spans="1:16" s="20" customFormat="1" ht="15.75" customHeight="1" x14ac:dyDescent="0.35">
      <c r="A14" s="15">
        <f>IF(B14="","",SUBTOTAL(3,$B$13:B14))</f>
        <v>2</v>
      </c>
      <c r="B14" s="16" t="s">
        <v>295</v>
      </c>
      <c r="C14" s="17" t="s">
        <v>106</v>
      </c>
      <c r="D14" s="17" t="s">
        <v>32</v>
      </c>
      <c r="E14" s="17" t="s">
        <v>39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52</v>
      </c>
      <c r="K14" s="17" t="s">
        <v>40</v>
      </c>
      <c r="L14" s="18">
        <v>11000</v>
      </c>
      <c r="M14" s="18">
        <f t="shared" si="0"/>
        <v>572000</v>
      </c>
      <c r="N14" s="18">
        <f t="shared" si="1"/>
        <v>44000</v>
      </c>
      <c r="O14" s="18">
        <f t="shared" si="2"/>
        <v>11000</v>
      </c>
      <c r="P14" s="34">
        <v>106</v>
      </c>
    </row>
    <row r="15" spans="1:16" s="20" customFormat="1" ht="15.75" customHeight="1" x14ac:dyDescent="0.35">
      <c r="A15" s="15">
        <f>IF(B15="","",SUBTOTAL(3,$B$13:B15))</f>
        <v>3</v>
      </c>
      <c r="B15" s="16" t="s">
        <v>304</v>
      </c>
      <c r="C15" s="17" t="s">
        <v>115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160</v>
      </c>
      <c r="K15" s="17" t="s">
        <v>36</v>
      </c>
      <c r="L15" s="18">
        <v>39000</v>
      </c>
      <c r="M15" s="18">
        <f t="shared" si="0"/>
        <v>6240000</v>
      </c>
      <c r="N15" s="18">
        <f t="shared" si="1"/>
        <v>156000</v>
      </c>
      <c r="O15" s="18">
        <f t="shared" si="2"/>
        <v>39000</v>
      </c>
      <c r="P15" s="34">
        <v>1005</v>
      </c>
    </row>
    <row r="16" spans="1:16" s="20" customFormat="1" ht="15.75" customHeight="1" x14ac:dyDescent="0.35">
      <c r="A16" s="15">
        <f>IF(B16="","",SUBTOTAL(3,$B$13:B16))</f>
        <v>4</v>
      </c>
      <c r="B16" s="16" t="s">
        <v>308</v>
      </c>
      <c r="C16" s="17" t="s">
        <v>124</v>
      </c>
      <c r="D16" s="17" t="s">
        <v>32</v>
      </c>
      <c r="E16" s="17" t="s">
        <v>39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36</v>
      </c>
      <c r="K16" s="17" t="s">
        <v>40</v>
      </c>
      <c r="L16" s="18">
        <v>33000</v>
      </c>
      <c r="M16" s="18">
        <f t="shared" si="0"/>
        <v>1188000</v>
      </c>
      <c r="N16" s="18">
        <f t="shared" si="1"/>
        <v>132000</v>
      </c>
      <c r="O16" s="18">
        <f t="shared" si="2"/>
        <v>33000</v>
      </c>
      <c r="P16" s="34">
        <v>234</v>
      </c>
    </row>
    <row r="17" spans="1:16" s="20" customFormat="1" ht="15.75" customHeight="1" x14ac:dyDescent="0.35">
      <c r="A17" s="15">
        <f>IF(B17="","",SUBTOTAL(3,$B$13:B17))</f>
        <v>5</v>
      </c>
      <c r="B17" s="16" t="s">
        <v>317</v>
      </c>
      <c r="C17" s="17" t="s">
        <v>133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240</v>
      </c>
      <c r="K17" s="17" t="s">
        <v>36</v>
      </c>
      <c r="L17" s="18">
        <v>23000</v>
      </c>
      <c r="M17" s="18">
        <f t="shared" si="0"/>
        <v>5520000</v>
      </c>
      <c r="N17" s="18">
        <f t="shared" si="1"/>
        <v>92000</v>
      </c>
      <c r="O17" s="18">
        <f t="shared" si="2"/>
        <v>23000</v>
      </c>
      <c r="P17" s="34">
        <v>878</v>
      </c>
    </row>
    <row r="18" spans="1:16" s="20" customFormat="1" ht="15.75" customHeight="1" x14ac:dyDescent="0.35">
      <c r="A18" s="15">
        <f>IF(B18="","",SUBTOTAL(3,$B$13:B18))</f>
        <v>6</v>
      </c>
      <c r="B18" s="16" t="s">
        <v>323</v>
      </c>
      <c r="C18" s="17" t="s">
        <v>143</v>
      </c>
      <c r="D18" s="17" t="s">
        <v>32</v>
      </c>
      <c r="E18" s="17" t="s">
        <v>33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68</v>
      </c>
      <c r="K18" s="17" t="s">
        <v>40</v>
      </c>
      <c r="L18" s="18">
        <v>600</v>
      </c>
      <c r="M18" s="18">
        <f t="shared" si="0"/>
        <v>40800</v>
      </c>
      <c r="N18" s="18">
        <f t="shared" si="1"/>
        <v>2400</v>
      </c>
      <c r="O18" s="18">
        <f t="shared" si="2"/>
        <v>600</v>
      </c>
      <c r="P18" s="34">
        <v>4</v>
      </c>
    </row>
    <row r="19" spans="1:16" s="20" customFormat="1" ht="15.75" customHeight="1" x14ac:dyDescent="0.35">
      <c r="A19" s="15">
        <f>IF(B19="","",SUBTOTAL(3,$B$13:B19))</f>
        <v>7</v>
      </c>
      <c r="B19" s="16" t="s">
        <v>326</v>
      </c>
      <c r="C19" s="17" t="s">
        <v>148</v>
      </c>
      <c r="D19" s="17" t="s">
        <v>32</v>
      </c>
      <c r="E19" s="17" t="s">
        <v>39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196</v>
      </c>
      <c r="K19" s="17" t="s">
        <v>36</v>
      </c>
      <c r="L19" s="18">
        <v>2000</v>
      </c>
      <c r="M19" s="18">
        <f t="shared" si="0"/>
        <v>392000</v>
      </c>
      <c r="N19" s="18">
        <f t="shared" si="1"/>
        <v>8000</v>
      </c>
      <c r="O19" s="18">
        <f t="shared" si="2"/>
        <v>2000</v>
      </c>
      <c r="P19" s="34">
        <v>66</v>
      </c>
    </row>
    <row r="20" spans="1:16" s="20" customFormat="1" ht="15.75" customHeight="1" x14ac:dyDescent="0.35">
      <c r="A20" s="15">
        <f>IF(B20="","",SUBTOTAL(3,$B$13:B20))</f>
        <v>8</v>
      </c>
      <c r="B20" s="16" t="s">
        <v>327</v>
      </c>
      <c r="C20" s="17" t="s">
        <v>149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176</v>
      </c>
      <c r="K20" s="17" t="s">
        <v>36</v>
      </c>
      <c r="L20" s="18">
        <v>4000</v>
      </c>
      <c r="M20" s="18">
        <f t="shared" si="0"/>
        <v>704000</v>
      </c>
      <c r="N20" s="18">
        <f t="shared" si="1"/>
        <v>16000</v>
      </c>
      <c r="O20" s="18">
        <f t="shared" si="2"/>
        <v>4000</v>
      </c>
      <c r="P20" s="34">
        <v>116</v>
      </c>
    </row>
    <row r="21" spans="1:16" s="20" customFormat="1" ht="15.75" customHeight="1" x14ac:dyDescent="0.35">
      <c r="A21" s="15">
        <f>IF(B21="","",SUBTOTAL(3,$B$13:B21))</f>
        <v>9</v>
      </c>
      <c r="B21" s="16" t="s">
        <v>343</v>
      </c>
      <c r="C21" s="17" t="s">
        <v>165</v>
      </c>
      <c r="D21" s="17" t="s">
        <v>32</v>
      </c>
      <c r="E21" s="17" t="s">
        <v>39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68</v>
      </c>
      <c r="K21" s="17" t="s">
        <v>40</v>
      </c>
      <c r="L21" s="18">
        <v>1000</v>
      </c>
      <c r="M21" s="18">
        <f t="shared" ref="M21:M26" si="3">L21*J21</f>
        <v>68000</v>
      </c>
      <c r="N21" s="18">
        <f t="shared" ref="N21:N26" si="4">4*L21</f>
        <v>4000</v>
      </c>
      <c r="O21" s="18">
        <f t="shared" si="2"/>
        <v>1000</v>
      </c>
      <c r="P21" s="34">
        <v>13</v>
      </c>
    </row>
    <row r="22" spans="1:16" s="20" customFormat="1" ht="15.75" customHeight="1" x14ac:dyDescent="0.35">
      <c r="A22" s="15">
        <f>IF(B22="","",SUBTOTAL(3,$B$13:B22))</f>
        <v>10</v>
      </c>
      <c r="B22" s="16" t="s">
        <v>345</v>
      </c>
      <c r="C22" s="17" t="s">
        <v>171</v>
      </c>
      <c r="D22" s="17" t="s">
        <v>89</v>
      </c>
      <c r="E22" s="17" t="s">
        <v>33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140</v>
      </c>
      <c r="K22" s="17" t="s">
        <v>36</v>
      </c>
      <c r="L22" s="18">
        <v>1130</v>
      </c>
      <c r="M22" s="18">
        <f t="shared" si="3"/>
        <v>158200</v>
      </c>
      <c r="N22" s="18">
        <f t="shared" si="4"/>
        <v>4520</v>
      </c>
      <c r="O22" s="18">
        <f t="shared" si="2"/>
        <v>1130</v>
      </c>
      <c r="P22" s="34">
        <v>14</v>
      </c>
    </row>
    <row r="23" spans="1:16" s="20" customFormat="1" ht="15.75" customHeight="1" x14ac:dyDescent="0.35">
      <c r="A23" s="15">
        <f>IF(B23="","",SUBTOTAL(3,$B$13:B23))</f>
        <v>11</v>
      </c>
      <c r="B23" s="16" t="s">
        <v>359</v>
      </c>
      <c r="C23" s="17" t="s">
        <v>185</v>
      </c>
      <c r="D23" s="17" t="s">
        <v>438</v>
      </c>
      <c r="E23" s="17" t="s">
        <v>33</v>
      </c>
      <c r="F23" s="17">
        <v>65</v>
      </c>
      <c r="G23" s="17">
        <v>180</v>
      </c>
      <c r="H23" s="17" t="s">
        <v>286</v>
      </c>
      <c r="I23" s="17" t="s">
        <v>439</v>
      </c>
      <c r="J23" s="17">
        <v>32</v>
      </c>
      <c r="K23" s="17" t="s">
        <v>40</v>
      </c>
      <c r="L23" s="18">
        <v>16600</v>
      </c>
      <c r="M23" s="18">
        <f t="shared" si="3"/>
        <v>531200</v>
      </c>
      <c r="N23" s="18">
        <f t="shared" si="4"/>
        <v>66400</v>
      </c>
      <c r="O23" s="18">
        <f t="shared" si="2"/>
        <v>16600</v>
      </c>
      <c r="P23" s="34">
        <v>63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368</v>
      </c>
      <c r="C24" s="17" t="s">
        <v>194</v>
      </c>
      <c r="D24" s="17" t="s">
        <v>438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36</v>
      </c>
      <c r="K24" s="17" t="s">
        <v>40</v>
      </c>
      <c r="L24" s="18">
        <v>6500</v>
      </c>
      <c r="M24" s="18">
        <f t="shared" si="3"/>
        <v>234000</v>
      </c>
      <c r="N24" s="18">
        <f t="shared" si="4"/>
        <v>26000</v>
      </c>
      <c r="O24" s="18">
        <f t="shared" si="2"/>
        <v>6500</v>
      </c>
      <c r="P24" s="34">
        <v>27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370</v>
      </c>
      <c r="C25" s="17" t="s">
        <v>196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68</v>
      </c>
      <c r="K25" s="17" t="s">
        <v>40</v>
      </c>
      <c r="L25" s="18">
        <v>7320</v>
      </c>
      <c r="M25" s="18">
        <f t="shared" si="3"/>
        <v>497760</v>
      </c>
      <c r="N25" s="18">
        <f t="shared" si="4"/>
        <v>29280</v>
      </c>
      <c r="O25" s="18">
        <f t="shared" si="2"/>
        <v>7320</v>
      </c>
      <c r="P25" s="34">
        <v>52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371</v>
      </c>
      <c r="C26" s="17" t="s">
        <v>197</v>
      </c>
      <c r="D26" s="17" t="s">
        <v>32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48</v>
      </c>
      <c r="K26" s="17" t="s">
        <v>40</v>
      </c>
      <c r="L26" s="18">
        <v>16000</v>
      </c>
      <c r="M26" s="18">
        <f t="shared" si="3"/>
        <v>768000</v>
      </c>
      <c r="N26" s="18">
        <f t="shared" si="4"/>
        <v>64000</v>
      </c>
      <c r="O26" s="18">
        <f t="shared" si="2"/>
        <v>16000</v>
      </c>
      <c r="P26" s="34">
        <v>84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395</v>
      </c>
      <c r="C27" s="17" t="s">
        <v>221</v>
      </c>
      <c r="D27" s="17" t="s">
        <v>438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52</v>
      </c>
      <c r="K27" s="17" t="s">
        <v>40</v>
      </c>
      <c r="L27" s="18">
        <v>9030</v>
      </c>
      <c r="M27" s="18">
        <f t="shared" ref="M27:M36" si="5">L27*J27</f>
        <v>469560</v>
      </c>
      <c r="N27" s="18">
        <f t="shared" ref="N27:N36" si="6">4*L27</f>
        <v>36120</v>
      </c>
      <c r="O27" s="18">
        <f t="shared" si="2"/>
        <v>9030</v>
      </c>
      <c r="P27" s="34">
        <v>50</v>
      </c>
    </row>
    <row r="28" spans="1:16" s="20" customFormat="1" ht="15.75" customHeight="1" x14ac:dyDescent="0.35">
      <c r="A28" s="15">
        <f>IF(B28="","",SUBTOTAL(3,$B$13:B28))</f>
        <v>16</v>
      </c>
      <c r="B28" s="16" t="s">
        <v>397</v>
      </c>
      <c r="C28" s="17" t="s">
        <v>223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120</v>
      </c>
      <c r="K28" s="17" t="s">
        <v>36</v>
      </c>
      <c r="L28" s="18">
        <v>12670</v>
      </c>
      <c r="M28" s="18">
        <f t="shared" si="5"/>
        <v>1520400</v>
      </c>
      <c r="N28" s="18">
        <f t="shared" si="6"/>
        <v>50680</v>
      </c>
      <c r="O28" s="18">
        <f t="shared" si="2"/>
        <v>12670</v>
      </c>
      <c r="P28" s="34">
        <v>140</v>
      </c>
    </row>
    <row r="29" spans="1:16" s="20" customFormat="1" ht="15.75" customHeight="1" x14ac:dyDescent="0.35">
      <c r="A29" s="15">
        <f>IF(B29="","",SUBTOTAL(3,$B$13:B29))</f>
        <v>17</v>
      </c>
      <c r="B29" s="16" t="s">
        <v>410</v>
      </c>
      <c r="C29" s="17" t="s">
        <v>236</v>
      </c>
      <c r="D29" s="17" t="s">
        <v>89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100</v>
      </c>
      <c r="K29" s="17" t="s">
        <v>36</v>
      </c>
      <c r="L29" s="18">
        <v>1000</v>
      </c>
      <c r="M29" s="18">
        <f t="shared" si="5"/>
        <v>100000</v>
      </c>
      <c r="N29" s="18">
        <f t="shared" si="6"/>
        <v>4000</v>
      </c>
      <c r="O29" s="18">
        <f t="shared" si="2"/>
        <v>1000</v>
      </c>
      <c r="P29" s="34">
        <v>9</v>
      </c>
    </row>
    <row r="30" spans="1:16" s="20" customFormat="1" ht="15.75" customHeight="1" x14ac:dyDescent="0.35">
      <c r="A30" s="15">
        <f>IF(B30="","",SUBTOTAL(3,$B$13:B30))</f>
        <v>18</v>
      </c>
      <c r="B30" s="16" t="s">
        <v>415</v>
      </c>
      <c r="C30" s="17" t="s">
        <v>241</v>
      </c>
      <c r="D30" s="17" t="s">
        <v>89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80</v>
      </c>
      <c r="K30" s="17" t="s">
        <v>40</v>
      </c>
      <c r="L30" s="18">
        <v>800</v>
      </c>
      <c r="M30" s="18">
        <f t="shared" si="5"/>
        <v>64000</v>
      </c>
      <c r="N30" s="18">
        <f t="shared" si="6"/>
        <v>3200</v>
      </c>
      <c r="O30" s="18">
        <f t="shared" si="2"/>
        <v>800</v>
      </c>
      <c r="P30" s="34">
        <v>6</v>
      </c>
    </row>
    <row r="31" spans="1:16" s="20" customFormat="1" ht="15.75" customHeight="1" x14ac:dyDescent="0.35">
      <c r="A31" s="15">
        <f>IF(B31="","",SUBTOTAL(3,$B$13:B31))</f>
        <v>19</v>
      </c>
      <c r="B31" s="16" t="s">
        <v>416</v>
      </c>
      <c r="C31" s="17" t="s">
        <v>242</v>
      </c>
      <c r="D31" s="17" t="s">
        <v>89</v>
      </c>
      <c r="E31" s="17" t="s">
        <v>33</v>
      </c>
      <c r="F31" s="17">
        <v>65</v>
      </c>
      <c r="G31" s="17">
        <v>180</v>
      </c>
      <c r="H31" s="17" t="s">
        <v>286</v>
      </c>
      <c r="I31" s="17" t="s">
        <v>439</v>
      </c>
      <c r="J31" s="17">
        <v>112</v>
      </c>
      <c r="K31" s="17" t="s">
        <v>36</v>
      </c>
      <c r="L31" s="18">
        <v>1000</v>
      </c>
      <c r="M31" s="18">
        <f t="shared" si="5"/>
        <v>112000</v>
      </c>
      <c r="N31" s="18">
        <f t="shared" si="6"/>
        <v>4000</v>
      </c>
      <c r="O31" s="18">
        <f t="shared" si="2"/>
        <v>1000</v>
      </c>
      <c r="P31" s="34">
        <v>11</v>
      </c>
    </row>
    <row r="32" spans="1:16" s="20" customFormat="1" ht="15.75" customHeight="1" x14ac:dyDescent="0.35">
      <c r="A32" s="15">
        <f>IF(B32="","",SUBTOTAL(3,$B$13:B32))</f>
        <v>20</v>
      </c>
      <c r="B32" s="16" t="s">
        <v>420</v>
      </c>
      <c r="C32" s="17" t="s">
        <v>246</v>
      </c>
      <c r="D32" s="17" t="s">
        <v>89</v>
      </c>
      <c r="E32" s="17" t="s">
        <v>33</v>
      </c>
      <c r="F32" s="17">
        <v>65</v>
      </c>
      <c r="G32" s="17">
        <v>180</v>
      </c>
      <c r="H32" s="17" t="s">
        <v>286</v>
      </c>
      <c r="I32" s="17" t="s">
        <v>439</v>
      </c>
      <c r="J32" s="17">
        <v>128</v>
      </c>
      <c r="K32" s="17" t="s">
        <v>36</v>
      </c>
      <c r="L32" s="18">
        <v>2200</v>
      </c>
      <c r="M32" s="18">
        <f t="shared" si="5"/>
        <v>281600</v>
      </c>
      <c r="N32" s="18">
        <f t="shared" si="6"/>
        <v>8800</v>
      </c>
      <c r="O32" s="18">
        <f t="shared" si="2"/>
        <v>2200</v>
      </c>
      <c r="P32" s="34">
        <v>23</v>
      </c>
    </row>
    <row r="33" spans="1:16" s="20" customFormat="1" ht="15.75" customHeight="1" x14ac:dyDescent="0.35">
      <c r="A33" s="15">
        <f>IF(B33="","",SUBTOTAL(3,$B$13:B33))</f>
        <v>21</v>
      </c>
      <c r="B33" s="16" t="s">
        <v>80</v>
      </c>
      <c r="C33" s="17" t="s">
        <v>261</v>
      </c>
      <c r="D33" s="17" t="s">
        <v>32</v>
      </c>
      <c r="E33" s="17" t="s">
        <v>33</v>
      </c>
      <c r="F33" s="17">
        <v>65</v>
      </c>
      <c r="G33" s="17">
        <v>180</v>
      </c>
      <c r="H33" s="17" t="s">
        <v>34</v>
      </c>
      <c r="I33" s="17" t="s">
        <v>35</v>
      </c>
      <c r="J33" s="17">
        <v>112</v>
      </c>
      <c r="K33" s="17" t="s">
        <v>36</v>
      </c>
      <c r="L33" s="18">
        <v>1000</v>
      </c>
      <c r="M33" s="18">
        <f t="shared" si="5"/>
        <v>112000</v>
      </c>
      <c r="N33" s="18">
        <f t="shared" si="6"/>
        <v>4000</v>
      </c>
      <c r="O33" s="18">
        <f t="shared" si="2"/>
        <v>1000</v>
      </c>
      <c r="P33" s="34">
        <v>15</v>
      </c>
    </row>
    <row r="34" spans="1:16" s="20" customFormat="1" ht="15.75" customHeight="1" x14ac:dyDescent="0.35">
      <c r="A34" s="15">
        <f>IF(B34="","",SUBTOTAL(3,$B$13:B34))</f>
        <v>22</v>
      </c>
      <c r="B34" s="16" t="s">
        <v>81</v>
      </c>
      <c r="C34" s="17" t="s">
        <v>264</v>
      </c>
      <c r="D34" s="17" t="s">
        <v>32</v>
      </c>
      <c r="E34" s="17" t="s">
        <v>33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188</v>
      </c>
      <c r="K34" s="17" t="s">
        <v>36</v>
      </c>
      <c r="L34" s="18">
        <v>980</v>
      </c>
      <c r="M34" s="18">
        <f t="shared" si="5"/>
        <v>184240</v>
      </c>
      <c r="N34" s="18">
        <f t="shared" si="6"/>
        <v>3920</v>
      </c>
      <c r="O34" s="18">
        <f t="shared" si="2"/>
        <v>980</v>
      </c>
      <c r="P34" s="34">
        <v>25</v>
      </c>
    </row>
    <row r="35" spans="1:16" s="20" customFormat="1" ht="15.75" customHeight="1" x14ac:dyDescent="0.35">
      <c r="A35" s="15">
        <f>IF(B35="","",SUBTOTAL(3,$B$13:B35))</f>
        <v>23</v>
      </c>
      <c r="B35" s="16" t="s">
        <v>431</v>
      </c>
      <c r="C35" s="17" t="s">
        <v>279</v>
      </c>
      <c r="D35" s="17" t="s">
        <v>32</v>
      </c>
      <c r="E35" s="17" t="s">
        <v>33</v>
      </c>
      <c r="F35" s="17">
        <v>65</v>
      </c>
      <c r="G35" s="17">
        <v>180</v>
      </c>
      <c r="H35" s="17" t="s">
        <v>286</v>
      </c>
      <c r="I35" s="17" t="s">
        <v>439</v>
      </c>
      <c r="J35" s="17">
        <v>40</v>
      </c>
      <c r="K35" s="17" t="s">
        <v>40</v>
      </c>
      <c r="L35" s="18">
        <v>11500</v>
      </c>
      <c r="M35" s="18">
        <f t="shared" si="5"/>
        <v>460000</v>
      </c>
      <c r="N35" s="18">
        <f t="shared" si="6"/>
        <v>46000</v>
      </c>
      <c r="O35" s="18">
        <f t="shared" si="2"/>
        <v>11500</v>
      </c>
      <c r="P35" s="34">
        <v>52</v>
      </c>
    </row>
    <row r="36" spans="1:16" s="20" customFormat="1" ht="15.75" customHeight="1" x14ac:dyDescent="0.35">
      <c r="A36" s="15">
        <f>IF(B36="","",SUBTOTAL(3,$B$13:B36))</f>
        <v>24</v>
      </c>
      <c r="B36" s="16" t="s">
        <v>433</v>
      </c>
      <c r="C36" s="17" t="s">
        <v>281</v>
      </c>
      <c r="D36" s="17">
        <v>2</v>
      </c>
      <c r="E36" s="17" t="s">
        <v>33</v>
      </c>
      <c r="F36" s="17">
        <v>65</v>
      </c>
      <c r="G36" s="17">
        <v>180</v>
      </c>
      <c r="H36" s="17" t="s">
        <v>286</v>
      </c>
      <c r="I36" s="17" t="s">
        <v>439</v>
      </c>
      <c r="J36" s="17">
        <v>84</v>
      </c>
      <c r="K36" s="17" t="s">
        <v>40</v>
      </c>
      <c r="L36" s="18">
        <v>5160</v>
      </c>
      <c r="M36" s="18">
        <f t="shared" si="5"/>
        <v>433440</v>
      </c>
      <c r="N36" s="18">
        <f t="shared" si="6"/>
        <v>20640</v>
      </c>
      <c r="O36" s="18">
        <f t="shared" si="2"/>
        <v>5160</v>
      </c>
      <c r="P36" s="34">
        <v>41</v>
      </c>
    </row>
    <row r="37" spans="1:16" s="1" customFormat="1" ht="17.5" customHeight="1" thickBot="1" x14ac:dyDescent="0.35">
      <c r="A37" s="21"/>
      <c r="B37" s="22" t="s">
        <v>66</v>
      </c>
      <c r="C37" s="23"/>
      <c r="D37" s="23"/>
      <c r="E37" s="23"/>
      <c r="F37" s="23"/>
      <c r="G37" s="23"/>
      <c r="H37" s="23"/>
      <c r="I37" s="23"/>
      <c r="J37" s="23"/>
      <c r="K37" s="23"/>
      <c r="L37" s="24">
        <f>SUBTOTAL(9,L13:L36)</f>
        <v>220590</v>
      </c>
      <c r="M37" s="24">
        <f>SUBTOTAL(9,M13:M36)</f>
        <v>22794400</v>
      </c>
      <c r="N37" s="24">
        <f>SUBTOTAL(9,N13:N36)</f>
        <v>882360</v>
      </c>
      <c r="O37" s="24">
        <f>SUBTOTAL(9,O13:O36)</f>
        <v>220590</v>
      </c>
      <c r="P37" s="25">
        <f>SUBTOTAL(9,P13:P36)</f>
        <v>3340</v>
      </c>
    </row>
    <row r="38" spans="1:16" ht="15" thickTop="1" x14ac:dyDescent="0.35">
      <c r="L38" s="27"/>
      <c r="M38" s="27"/>
      <c r="N38" s="27"/>
      <c r="O38" s="27"/>
      <c r="P38" s="27"/>
    </row>
  </sheetData>
  <autoFilter ref="A12:P36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B8F2-0EBD-4BD2-A0D9-E5B105E264B8}">
  <sheetPr>
    <pageSetUpPr fitToPage="1"/>
  </sheetPr>
  <dimension ref="A1:Q40"/>
  <sheetViews>
    <sheetView topLeftCell="C10"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7" width="11.26953125" style="6" customWidth="1"/>
    <col min="18" max="16384" width="9.1796875" style="6"/>
  </cols>
  <sheetData>
    <row r="1" spans="1:17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7" s="4" customFormat="1" ht="19" x14ac:dyDescent="0.35">
      <c r="A2" s="64"/>
      <c r="B2" s="64"/>
      <c r="C2" s="62" t="s">
        <v>443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7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7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7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7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7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7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7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7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7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7" s="20" customFormat="1" ht="15.75" customHeight="1" x14ac:dyDescent="0.35">
      <c r="A13" s="15">
        <f>IF(B13="","",SUBTOTAL(3,$B$13:B13))</f>
        <v>1</v>
      </c>
      <c r="B13" s="16" t="s">
        <v>291</v>
      </c>
      <c r="C13" s="17" t="s">
        <v>99</v>
      </c>
      <c r="D13" s="17" t="s">
        <v>32</v>
      </c>
      <c r="E13" s="17" t="s">
        <v>33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128</v>
      </c>
      <c r="K13" s="17" t="s">
        <v>36</v>
      </c>
      <c r="L13" s="18">
        <v>12300</v>
      </c>
      <c r="M13" s="18">
        <f t="shared" ref="M13:M20" si="0">L13*J13</f>
        <v>1574400</v>
      </c>
      <c r="N13" s="18">
        <f t="shared" ref="N13:N20" si="1">4*L13</f>
        <v>49200</v>
      </c>
      <c r="O13" s="18">
        <f t="shared" ref="O13:O36" si="2">L13</f>
        <v>12300</v>
      </c>
      <c r="P13" s="34">
        <v>157</v>
      </c>
      <c r="Q13" s="19"/>
    </row>
    <row r="14" spans="1:17" s="20" customFormat="1" ht="15.75" customHeight="1" x14ac:dyDescent="0.35">
      <c r="A14" s="15">
        <f>IF(B14="","",SUBTOTAL(3,$B$13:B14))</f>
        <v>2</v>
      </c>
      <c r="B14" s="16" t="s">
        <v>44</v>
      </c>
      <c r="C14" s="17" t="s">
        <v>103</v>
      </c>
      <c r="D14" s="17" t="s">
        <v>32</v>
      </c>
      <c r="E14" s="17" t="s">
        <v>33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64</v>
      </c>
      <c r="K14" s="17" t="s">
        <v>40</v>
      </c>
      <c r="L14" s="18">
        <v>13560</v>
      </c>
      <c r="M14" s="18">
        <f t="shared" si="0"/>
        <v>867840</v>
      </c>
      <c r="N14" s="18">
        <f t="shared" si="1"/>
        <v>54240</v>
      </c>
      <c r="O14" s="18">
        <f t="shared" si="2"/>
        <v>13560</v>
      </c>
      <c r="P14" s="34">
        <v>135</v>
      </c>
      <c r="Q14" s="19"/>
    </row>
    <row r="15" spans="1:17" s="20" customFormat="1" ht="15.75" customHeight="1" x14ac:dyDescent="0.35">
      <c r="A15" s="15">
        <f>IF(B15="","",SUBTOTAL(3,$B$13:B15))</f>
        <v>3</v>
      </c>
      <c r="B15" s="16" t="s">
        <v>303</v>
      </c>
      <c r="C15" s="17" t="s">
        <v>114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168</v>
      </c>
      <c r="K15" s="17" t="s">
        <v>36</v>
      </c>
      <c r="L15" s="18">
        <v>35000</v>
      </c>
      <c r="M15" s="18">
        <f t="shared" si="0"/>
        <v>5880000</v>
      </c>
      <c r="N15" s="18">
        <f t="shared" si="1"/>
        <v>140000</v>
      </c>
      <c r="O15" s="18">
        <f t="shared" si="2"/>
        <v>35000</v>
      </c>
      <c r="P15" s="34">
        <v>944</v>
      </c>
      <c r="Q15" s="19"/>
    </row>
    <row r="16" spans="1:17" s="20" customFormat="1" ht="15.75" customHeight="1" x14ac:dyDescent="0.35">
      <c r="A16" s="15">
        <f>IF(B16="","",SUBTOTAL(3,$B$13:B16))</f>
        <v>4</v>
      </c>
      <c r="B16" s="16" t="s">
        <v>49</v>
      </c>
      <c r="C16" s="17" t="s">
        <v>123</v>
      </c>
      <c r="D16" s="17" t="s">
        <v>32</v>
      </c>
      <c r="E16" s="17" t="s">
        <v>33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52</v>
      </c>
      <c r="K16" s="17" t="s">
        <v>40</v>
      </c>
      <c r="L16" s="18">
        <v>5000</v>
      </c>
      <c r="M16" s="18">
        <f t="shared" si="0"/>
        <v>260000</v>
      </c>
      <c r="N16" s="18">
        <f t="shared" si="1"/>
        <v>20000</v>
      </c>
      <c r="O16" s="18">
        <f t="shared" si="2"/>
        <v>5000</v>
      </c>
      <c r="P16" s="34">
        <v>45</v>
      </c>
      <c r="Q16" s="19"/>
    </row>
    <row r="17" spans="1:17" s="20" customFormat="1" ht="15.75" customHeight="1" x14ac:dyDescent="0.35">
      <c r="A17" s="15">
        <f>IF(B17="","",SUBTOTAL(3,$B$13:B17))</f>
        <v>5</v>
      </c>
      <c r="B17" s="16" t="s">
        <v>316</v>
      </c>
      <c r="C17" s="17" t="s">
        <v>132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132</v>
      </c>
      <c r="K17" s="17" t="s">
        <v>36</v>
      </c>
      <c r="L17" s="18">
        <v>14500</v>
      </c>
      <c r="M17" s="18">
        <f t="shared" si="0"/>
        <v>1914000</v>
      </c>
      <c r="N17" s="18">
        <f t="shared" si="1"/>
        <v>58000</v>
      </c>
      <c r="O17" s="18">
        <f t="shared" si="2"/>
        <v>14500</v>
      </c>
      <c r="P17" s="34">
        <v>316</v>
      </c>
      <c r="Q17" s="19"/>
    </row>
    <row r="18" spans="1:17" s="20" customFormat="1" ht="15.75" customHeight="1" x14ac:dyDescent="0.35">
      <c r="A18" s="15">
        <f>IF(B18="","",SUBTOTAL(3,$B$13:B18))</f>
        <v>6</v>
      </c>
      <c r="B18" s="16" t="s">
        <v>322</v>
      </c>
      <c r="C18" s="17" t="s">
        <v>138</v>
      </c>
      <c r="D18" s="17" t="s">
        <v>32</v>
      </c>
      <c r="E18" s="17" t="s">
        <v>39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68</v>
      </c>
      <c r="K18" s="17" t="s">
        <v>40</v>
      </c>
      <c r="L18" s="18">
        <v>14000</v>
      </c>
      <c r="M18" s="18">
        <f t="shared" si="0"/>
        <v>952000</v>
      </c>
      <c r="N18" s="18">
        <f t="shared" si="1"/>
        <v>56000</v>
      </c>
      <c r="O18" s="18">
        <f t="shared" si="2"/>
        <v>14000</v>
      </c>
      <c r="P18" s="34">
        <v>169</v>
      </c>
      <c r="Q18" s="19"/>
    </row>
    <row r="19" spans="1:17" s="20" customFormat="1" ht="15.75" customHeight="1" x14ac:dyDescent="0.35">
      <c r="A19" s="15">
        <f>IF(B19="","",SUBTOTAL(3,$B$13:B19))</f>
        <v>7</v>
      </c>
      <c r="B19" s="16" t="s">
        <v>53</v>
      </c>
      <c r="C19" s="17" t="s">
        <v>142</v>
      </c>
      <c r="D19" s="17" t="s">
        <v>32</v>
      </c>
      <c r="E19" s="17" t="s">
        <v>33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136</v>
      </c>
      <c r="K19" s="17" t="s">
        <v>36</v>
      </c>
      <c r="L19" s="18">
        <v>9730</v>
      </c>
      <c r="M19" s="18">
        <f t="shared" si="0"/>
        <v>1323280</v>
      </c>
      <c r="N19" s="18">
        <f t="shared" si="1"/>
        <v>38920</v>
      </c>
      <c r="O19" s="18">
        <f t="shared" si="2"/>
        <v>9730</v>
      </c>
      <c r="P19" s="34">
        <v>194</v>
      </c>
      <c r="Q19" s="19"/>
    </row>
    <row r="20" spans="1:17" s="20" customFormat="1" ht="15.75" customHeight="1" x14ac:dyDescent="0.35">
      <c r="A20" s="15">
        <f>IF(B20="","",SUBTOTAL(3,$B$13:B20))</f>
        <v>8</v>
      </c>
      <c r="B20" s="16" t="s">
        <v>325</v>
      </c>
      <c r="C20" s="17" t="s">
        <v>145</v>
      </c>
      <c r="D20" s="17">
        <v>4</v>
      </c>
      <c r="E20" s="17" t="s">
        <v>33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56</v>
      </c>
      <c r="K20" s="17" t="s">
        <v>40</v>
      </c>
      <c r="L20" s="18">
        <v>850</v>
      </c>
      <c r="M20" s="18">
        <f t="shared" si="0"/>
        <v>47600</v>
      </c>
      <c r="N20" s="18">
        <f t="shared" si="1"/>
        <v>3400</v>
      </c>
      <c r="O20" s="18">
        <f t="shared" si="2"/>
        <v>850</v>
      </c>
      <c r="P20" s="34">
        <v>10</v>
      </c>
      <c r="Q20" s="19"/>
    </row>
    <row r="21" spans="1:17" s="20" customFormat="1" ht="15.75" customHeight="1" x14ac:dyDescent="0.35">
      <c r="A21" s="15">
        <f>IF(B21="","",SUBTOTAL(3,$B$13:B21))</f>
        <v>9</v>
      </c>
      <c r="B21" s="16" t="s">
        <v>336</v>
      </c>
      <c r="C21" s="17" t="s">
        <v>158</v>
      </c>
      <c r="D21" s="17" t="s">
        <v>32</v>
      </c>
      <c r="E21" s="17" t="s">
        <v>45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100</v>
      </c>
      <c r="K21" s="17" t="s">
        <v>36</v>
      </c>
      <c r="L21" s="18">
        <v>13000</v>
      </c>
      <c r="M21" s="18">
        <f t="shared" ref="M21:M29" si="3">L21*J21</f>
        <v>1300000</v>
      </c>
      <c r="N21" s="18">
        <f t="shared" ref="N21:N29" si="4">4*L21</f>
        <v>52000</v>
      </c>
      <c r="O21" s="18">
        <f t="shared" si="2"/>
        <v>13000</v>
      </c>
      <c r="P21" s="34">
        <v>153</v>
      </c>
      <c r="Q21" s="19"/>
    </row>
    <row r="22" spans="1:17" s="20" customFormat="1" ht="15.75" customHeight="1" x14ac:dyDescent="0.35">
      <c r="A22" s="15">
        <f>IF(B22="","",SUBTOTAL(3,$B$13:B22))</f>
        <v>10</v>
      </c>
      <c r="B22" s="16" t="s">
        <v>341</v>
      </c>
      <c r="C22" s="17" t="s">
        <v>163</v>
      </c>
      <c r="D22" s="17" t="s">
        <v>32</v>
      </c>
      <c r="E22" s="17" t="s">
        <v>39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92</v>
      </c>
      <c r="K22" s="17" t="s">
        <v>36</v>
      </c>
      <c r="L22" s="18">
        <v>3000</v>
      </c>
      <c r="M22" s="18">
        <f t="shared" si="3"/>
        <v>276000</v>
      </c>
      <c r="N22" s="18">
        <f t="shared" si="4"/>
        <v>12000</v>
      </c>
      <c r="O22" s="18">
        <f t="shared" si="2"/>
        <v>3000</v>
      </c>
      <c r="P22" s="34">
        <v>48</v>
      </c>
      <c r="Q22" s="19"/>
    </row>
    <row r="23" spans="1:17" s="20" customFormat="1" ht="15.75" customHeight="1" x14ac:dyDescent="0.35">
      <c r="A23" s="15">
        <f>IF(B23="","",SUBTOTAL(3,$B$13:B23))</f>
        <v>11</v>
      </c>
      <c r="B23" s="16" t="s">
        <v>344</v>
      </c>
      <c r="C23" s="17" t="s">
        <v>170</v>
      </c>
      <c r="D23" s="17" t="s">
        <v>32</v>
      </c>
      <c r="E23" s="17" t="s">
        <v>33</v>
      </c>
      <c r="F23" s="17">
        <v>65</v>
      </c>
      <c r="G23" s="17">
        <v>180</v>
      </c>
      <c r="H23" s="17" t="s">
        <v>34</v>
      </c>
      <c r="I23" s="17" t="s">
        <v>35</v>
      </c>
      <c r="J23" s="17">
        <v>304</v>
      </c>
      <c r="K23" s="17" t="s">
        <v>90</v>
      </c>
      <c r="L23" s="18">
        <v>400</v>
      </c>
      <c r="M23" s="18">
        <f t="shared" si="3"/>
        <v>121600</v>
      </c>
      <c r="N23" s="18">
        <f t="shared" si="4"/>
        <v>1600</v>
      </c>
      <c r="O23" s="18">
        <f t="shared" si="2"/>
        <v>400</v>
      </c>
      <c r="P23" s="34">
        <v>15</v>
      </c>
      <c r="Q23" s="19"/>
    </row>
    <row r="24" spans="1:17" s="20" customFormat="1" ht="15.75" customHeight="1" x14ac:dyDescent="0.35">
      <c r="A24" s="15">
        <f>IF(B24="","",SUBTOTAL(3,$B$13:B24))</f>
        <v>12</v>
      </c>
      <c r="B24" s="16" t="s">
        <v>358</v>
      </c>
      <c r="C24" s="17" t="s">
        <v>184</v>
      </c>
      <c r="D24" s="17" t="s">
        <v>438</v>
      </c>
      <c r="E24" s="17" t="s">
        <v>39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36</v>
      </c>
      <c r="K24" s="17" t="s">
        <v>40</v>
      </c>
      <c r="L24" s="18">
        <v>13150</v>
      </c>
      <c r="M24" s="18">
        <f t="shared" si="3"/>
        <v>473400</v>
      </c>
      <c r="N24" s="18">
        <f t="shared" si="4"/>
        <v>52600</v>
      </c>
      <c r="O24" s="18">
        <f t="shared" si="2"/>
        <v>13150</v>
      </c>
      <c r="P24" s="34">
        <v>54</v>
      </c>
      <c r="Q24" s="19"/>
    </row>
    <row r="25" spans="1:17" s="20" customFormat="1" ht="15.75" customHeight="1" x14ac:dyDescent="0.35">
      <c r="A25" s="15">
        <f>IF(B25="","",SUBTOTAL(3,$B$13:B25))</f>
        <v>13</v>
      </c>
      <c r="B25" s="16" t="s">
        <v>372</v>
      </c>
      <c r="C25" s="17" t="s">
        <v>198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136</v>
      </c>
      <c r="K25" s="17" t="s">
        <v>36</v>
      </c>
      <c r="L25" s="18">
        <v>18500</v>
      </c>
      <c r="M25" s="18">
        <f t="shared" si="3"/>
        <v>2516000</v>
      </c>
      <c r="N25" s="18">
        <f t="shared" si="4"/>
        <v>74000</v>
      </c>
      <c r="O25" s="18">
        <f t="shared" si="2"/>
        <v>18500</v>
      </c>
      <c r="P25" s="34">
        <v>231</v>
      </c>
      <c r="Q25" s="19"/>
    </row>
    <row r="26" spans="1:17" s="20" customFormat="1" ht="15.75" customHeight="1" x14ac:dyDescent="0.35">
      <c r="A26" s="15">
        <f>IF(B26="","",SUBTOTAL(3,$B$13:B26))</f>
        <v>14</v>
      </c>
      <c r="B26" s="16" t="s">
        <v>376</v>
      </c>
      <c r="C26" s="17" t="s">
        <v>202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40</v>
      </c>
      <c r="K26" s="17" t="s">
        <v>40</v>
      </c>
      <c r="L26" s="18">
        <v>12300</v>
      </c>
      <c r="M26" s="18">
        <f t="shared" si="3"/>
        <v>492000</v>
      </c>
      <c r="N26" s="18">
        <f t="shared" si="4"/>
        <v>49200</v>
      </c>
      <c r="O26" s="18">
        <f t="shared" si="2"/>
        <v>12300</v>
      </c>
      <c r="P26" s="34">
        <v>53</v>
      </c>
      <c r="Q26" s="19"/>
    </row>
    <row r="27" spans="1:17" s="20" customFormat="1" ht="15.75" customHeight="1" x14ac:dyDescent="0.35">
      <c r="A27" s="15">
        <f>IF(B27="","",SUBTOTAL(3,$B$13:B27))</f>
        <v>15</v>
      </c>
      <c r="B27" s="16" t="s">
        <v>389</v>
      </c>
      <c r="C27" s="17" t="s">
        <v>215</v>
      </c>
      <c r="D27" s="17" t="s">
        <v>32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64</v>
      </c>
      <c r="K27" s="17" t="s">
        <v>40</v>
      </c>
      <c r="L27" s="18">
        <v>5000</v>
      </c>
      <c r="M27" s="18">
        <f t="shared" si="3"/>
        <v>320000</v>
      </c>
      <c r="N27" s="18">
        <f t="shared" si="4"/>
        <v>20000</v>
      </c>
      <c r="O27" s="18">
        <f t="shared" si="2"/>
        <v>5000</v>
      </c>
      <c r="P27" s="34">
        <v>30</v>
      </c>
      <c r="Q27" s="19"/>
    </row>
    <row r="28" spans="1:17" s="20" customFormat="1" ht="15.75" customHeight="1" x14ac:dyDescent="0.35">
      <c r="A28" s="15">
        <f>IF(B28="","",SUBTOTAL(3,$B$13:B28))</f>
        <v>16</v>
      </c>
      <c r="B28" s="16" t="s">
        <v>391</v>
      </c>
      <c r="C28" s="17" t="s">
        <v>217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136</v>
      </c>
      <c r="K28" s="17" t="s">
        <v>36</v>
      </c>
      <c r="L28" s="18">
        <v>13840</v>
      </c>
      <c r="M28" s="18">
        <f t="shared" si="3"/>
        <v>1882240</v>
      </c>
      <c r="N28" s="18">
        <f t="shared" si="4"/>
        <v>55360</v>
      </c>
      <c r="O28" s="18">
        <f t="shared" si="2"/>
        <v>13840</v>
      </c>
      <c r="P28" s="34">
        <v>168</v>
      </c>
      <c r="Q28" s="19"/>
    </row>
    <row r="29" spans="1:17" s="20" customFormat="1" ht="15.75" customHeight="1" x14ac:dyDescent="0.35">
      <c r="A29" s="15">
        <f>IF(B29="","",SUBTOTAL(3,$B$13:B29))</f>
        <v>17</v>
      </c>
      <c r="B29" s="16" t="s">
        <v>394</v>
      </c>
      <c r="C29" s="17" t="s">
        <v>220</v>
      </c>
      <c r="D29" s="17" t="s">
        <v>438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36</v>
      </c>
      <c r="K29" s="17" t="s">
        <v>40</v>
      </c>
      <c r="L29" s="18">
        <v>5310</v>
      </c>
      <c r="M29" s="18">
        <f t="shared" si="3"/>
        <v>191160</v>
      </c>
      <c r="N29" s="18">
        <f t="shared" si="4"/>
        <v>21240</v>
      </c>
      <c r="O29" s="18">
        <f t="shared" si="2"/>
        <v>5310</v>
      </c>
      <c r="P29" s="34">
        <v>22</v>
      </c>
      <c r="Q29" s="19"/>
    </row>
    <row r="30" spans="1:17" s="20" customFormat="1" ht="15.75" customHeight="1" x14ac:dyDescent="0.35">
      <c r="A30" s="15">
        <f>IF(B30="","",SUBTOTAL(3,$B$13:B30))</f>
        <v>18</v>
      </c>
      <c r="B30" s="16" t="s">
        <v>400</v>
      </c>
      <c r="C30" s="17" t="s">
        <v>226</v>
      </c>
      <c r="D30" s="17" t="s">
        <v>438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112</v>
      </c>
      <c r="K30" s="17" t="s">
        <v>36</v>
      </c>
      <c r="L30" s="18">
        <v>10230</v>
      </c>
      <c r="M30" s="18">
        <f t="shared" ref="M30:M36" si="5">L30*J30</f>
        <v>1145760</v>
      </c>
      <c r="N30" s="18">
        <f t="shared" ref="N30:N36" si="6">4*L30</f>
        <v>40920</v>
      </c>
      <c r="O30" s="18">
        <f t="shared" si="2"/>
        <v>10230</v>
      </c>
      <c r="P30" s="34">
        <v>104</v>
      </c>
      <c r="Q30" s="19"/>
    </row>
    <row r="31" spans="1:17" s="20" customFormat="1" ht="15.75" customHeight="1" x14ac:dyDescent="0.35">
      <c r="A31" s="15">
        <f>IF(B31="","",SUBTOTAL(3,$B$13:B31))</f>
        <v>19</v>
      </c>
      <c r="B31" s="16" t="s">
        <v>413</v>
      </c>
      <c r="C31" s="17" t="s">
        <v>239</v>
      </c>
      <c r="D31" s="17" t="s">
        <v>89</v>
      </c>
      <c r="E31" s="17" t="s">
        <v>33</v>
      </c>
      <c r="F31" s="17">
        <v>65</v>
      </c>
      <c r="G31" s="17">
        <v>180</v>
      </c>
      <c r="H31" s="17" t="s">
        <v>286</v>
      </c>
      <c r="I31" s="17" t="s">
        <v>439</v>
      </c>
      <c r="J31" s="17">
        <v>124</v>
      </c>
      <c r="K31" s="17" t="s">
        <v>36</v>
      </c>
      <c r="L31" s="18">
        <v>1600</v>
      </c>
      <c r="M31" s="18">
        <f t="shared" si="5"/>
        <v>198400</v>
      </c>
      <c r="N31" s="18">
        <f t="shared" si="6"/>
        <v>6400</v>
      </c>
      <c r="O31" s="18">
        <f t="shared" si="2"/>
        <v>1600</v>
      </c>
      <c r="P31" s="34">
        <v>18</v>
      </c>
      <c r="Q31" s="19"/>
    </row>
    <row r="32" spans="1:17" s="20" customFormat="1" ht="15.75" customHeight="1" x14ac:dyDescent="0.35">
      <c r="A32" s="15">
        <f>IF(B32="","",SUBTOTAL(3,$B$13:B32))</f>
        <v>20</v>
      </c>
      <c r="B32" s="16" t="s">
        <v>414</v>
      </c>
      <c r="C32" s="17" t="s">
        <v>240</v>
      </c>
      <c r="D32" s="17" t="s">
        <v>89</v>
      </c>
      <c r="E32" s="17" t="s">
        <v>33</v>
      </c>
      <c r="F32" s="17">
        <v>65</v>
      </c>
      <c r="G32" s="17">
        <v>180</v>
      </c>
      <c r="H32" s="17" t="s">
        <v>286</v>
      </c>
      <c r="I32" s="17" t="s">
        <v>439</v>
      </c>
      <c r="J32" s="17">
        <v>80</v>
      </c>
      <c r="K32" s="17" t="s">
        <v>40</v>
      </c>
      <c r="L32" s="18">
        <v>800</v>
      </c>
      <c r="M32" s="18">
        <f t="shared" si="5"/>
        <v>64000</v>
      </c>
      <c r="N32" s="18">
        <f t="shared" si="6"/>
        <v>3200</v>
      </c>
      <c r="O32" s="18">
        <f t="shared" si="2"/>
        <v>800</v>
      </c>
      <c r="P32" s="34">
        <v>6</v>
      </c>
      <c r="Q32" s="19"/>
    </row>
    <row r="33" spans="1:17" s="20" customFormat="1" ht="18.75" customHeight="1" x14ac:dyDescent="0.35">
      <c r="A33" s="15">
        <f>IF(B33="","",SUBTOTAL(3,$B$13:B33))</f>
        <v>21</v>
      </c>
      <c r="B33" s="16" t="s">
        <v>79</v>
      </c>
      <c r="C33" s="17" t="s">
        <v>260</v>
      </c>
      <c r="D33" s="17" t="s">
        <v>32</v>
      </c>
      <c r="E33" s="17" t="s">
        <v>33</v>
      </c>
      <c r="F33" s="17">
        <v>65</v>
      </c>
      <c r="G33" s="17">
        <v>180</v>
      </c>
      <c r="H33" s="17" t="s">
        <v>34</v>
      </c>
      <c r="I33" s="17" t="s">
        <v>35</v>
      </c>
      <c r="J33" s="17">
        <v>140</v>
      </c>
      <c r="K33" s="17" t="s">
        <v>36</v>
      </c>
      <c r="L33" s="18">
        <v>1000</v>
      </c>
      <c r="M33" s="18">
        <f t="shared" si="5"/>
        <v>140000</v>
      </c>
      <c r="N33" s="18">
        <f t="shared" si="6"/>
        <v>4000</v>
      </c>
      <c r="O33" s="18">
        <f t="shared" si="2"/>
        <v>1000</v>
      </c>
      <c r="P33" s="34">
        <v>25</v>
      </c>
      <c r="Q33" s="19"/>
    </row>
    <row r="34" spans="1:17" s="20" customFormat="1" ht="15.75" customHeight="1" x14ac:dyDescent="0.35">
      <c r="A34" s="15">
        <f>IF(B34="","",SUBTOTAL(3,$B$13:B34))</f>
        <v>22</v>
      </c>
      <c r="B34" s="16" t="s">
        <v>84</v>
      </c>
      <c r="C34" s="17" t="s">
        <v>267</v>
      </c>
      <c r="D34" s="17" t="s">
        <v>32</v>
      </c>
      <c r="E34" s="17" t="s">
        <v>33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120</v>
      </c>
      <c r="K34" s="17" t="s">
        <v>36</v>
      </c>
      <c r="L34" s="18">
        <v>1240</v>
      </c>
      <c r="M34" s="18">
        <f t="shared" si="5"/>
        <v>148800</v>
      </c>
      <c r="N34" s="18">
        <f t="shared" si="6"/>
        <v>4960</v>
      </c>
      <c r="O34" s="18">
        <f t="shared" si="2"/>
        <v>1240</v>
      </c>
      <c r="P34" s="34">
        <v>27</v>
      </c>
      <c r="Q34" s="19"/>
    </row>
    <row r="35" spans="1:17" s="20" customFormat="1" ht="15.75" customHeight="1" x14ac:dyDescent="0.35">
      <c r="A35" s="15">
        <f>IF(B35="","",SUBTOTAL(3,$B$13:B35))</f>
        <v>23</v>
      </c>
      <c r="B35" s="16" t="s">
        <v>88</v>
      </c>
      <c r="C35" s="17" t="s">
        <v>275</v>
      </c>
      <c r="D35" s="17" t="s">
        <v>32</v>
      </c>
      <c r="E35" s="17" t="s">
        <v>33</v>
      </c>
      <c r="F35" s="17">
        <v>65</v>
      </c>
      <c r="G35" s="17">
        <v>180</v>
      </c>
      <c r="H35" s="17" t="s">
        <v>34</v>
      </c>
      <c r="I35" s="17" t="s">
        <v>35</v>
      </c>
      <c r="J35" s="17">
        <v>124</v>
      </c>
      <c r="K35" s="17" t="s">
        <v>36</v>
      </c>
      <c r="L35" s="18">
        <v>500</v>
      </c>
      <c r="M35" s="18">
        <f t="shared" si="5"/>
        <v>62000</v>
      </c>
      <c r="N35" s="18">
        <f t="shared" si="6"/>
        <v>2000</v>
      </c>
      <c r="O35" s="18">
        <f t="shared" si="2"/>
        <v>500</v>
      </c>
      <c r="P35" s="34">
        <v>12</v>
      </c>
      <c r="Q35" s="19"/>
    </row>
    <row r="36" spans="1:17" s="20" customFormat="1" ht="15.75" customHeight="1" x14ac:dyDescent="0.35">
      <c r="A36" s="15">
        <f>IF(B36="","",SUBTOTAL(3,$B$13:B36))</f>
        <v>24</v>
      </c>
      <c r="B36" s="16" t="s">
        <v>432</v>
      </c>
      <c r="C36" s="17" t="s">
        <v>280</v>
      </c>
      <c r="D36" s="17" t="s">
        <v>438</v>
      </c>
      <c r="E36" s="17" t="s">
        <v>33</v>
      </c>
      <c r="F36" s="17">
        <v>65</v>
      </c>
      <c r="G36" s="17">
        <v>180</v>
      </c>
      <c r="H36" s="17" t="s">
        <v>286</v>
      </c>
      <c r="I36" s="17" t="s">
        <v>439</v>
      </c>
      <c r="J36" s="17">
        <v>60</v>
      </c>
      <c r="K36" s="17" t="s">
        <v>40</v>
      </c>
      <c r="L36" s="18">
        <v>6800</v>
      </c>
      <c r="M36" s="18">
        <f t="shared" si="5"/>
        <v>408000</v>
      </c>
      <c r="N36" s="18">
        <f t="shared" si="6"/>
        <v>27200</v>
      </c>
      <c r="O36" s="18">
        <f t="shared" si="2"/>
        <v>6800</v>
      </c>
      <c r="P36" s="34">
        <v>42</v>
      </c>
      <c r="Q36" s="19"/>
    </row>
    <row r="37" spans="1:17" s="1" customFormat="1" ht="17.5" customHeight="1" thickBot="1" x14ac:dyDescent="0.35">
      <c r="A37" s="21"/>
      <c r="B37" s="22" t="s">
        <v>66</v>
      </c>
      <c r="C37" s="23"/>
      <c r="D37" s="23"/>
      <c r="E37" s="23"/>
      <c r="F37" s="23"/>
      <c r="G37" s="23"/>
      <c r="H37" s="23"/>
      <c r="I37" s="23"/>
      <c r="J37" s="23"/>
      <c r="K37" s="23"/>
      <c r="L37" s="24">
        <f>SUBTOTAL(9,L13:L36)</f>
        <v>211610</v>
      </c>
      <c r="M37" s="24">
        <f>SUBTOTAL(9,M13:M36)</f>
        <v>22558480</v>
      </c>
      <c r="N37" s="24">
        <f>SUBTOTAL(9,N13:N36)</f>
        <v>846440</v>
      </c>
      <c r="O37" s="24">
        <f>SUBTOTAL(9,O13:O36)</f>
        <v>211610</v>
      </c>
      <c r="P37" s="25">
        <f>SUBTOTAL(9,P13:P36)</f>
        <v>2978</v>
      </c>
    </row>
    <row r="38" spans="1:17" ht="15" thickTop="1" x14ac:dyDescent="0.35">
      <c r="L38" s="27"/>
      <c r="M38" s="27"/>
      <c r="N38" s="27"/>
      <c r="O38" s="27"/>
      <c r="P38" s="27"/>
    </row>
    <row r="39" spans="1:17" s="29" customFormat="1" ht="14" hidden="1" x14ac:dyDescent="0.3">
      <c r="A39" s="31">
        <f>SUBTOTAL(3,A13:A36)</f>
        <v>0</v>
      </c>
      <c r="B39" s="31"/>
      <c r="C39" s="31"/>
      <c r="D39" s="32"/>
      <c r="E39" s="32"/>
      <c r="F39" s="32"/>
      <c r="G39" s="32"/>
      <c r="H39" s="32"/>
      <c r="I39" s="32"/>
      <c r="J39" s="32"/>
      <c r="K39" s="32"/>
      <c r="L39" s="35">
        <f>SUBTOTAL(9,L13:L36)</f>
        <v>211610</v>
      </c>
      <c r="M39" s="35">
        <f>SUBTOTAL(9,M13:M36)</f>
        <v>22558480</v>
      </c>
      <c r="N39" s="35">
        <f>SUBTOTAL(9,N13:N36)</f>
        <v>846440</v>
      </c>
      <c r="O39" s="35" t="e">
        <f>SUMIF(#REF!,O40,P13:P36)</f>
        <v>#REF!</v>
      </c>
      <c r="P39" s="35">
        <f>SUBTOTAL(9,P13:P36)</f>
        <v>2978</v>
      </c>
    </row>
    <row r="40" spans="1:17" s="29" customFormat="1" ht="14" hidden="1" x14ac:dyDescent="0.3">
      <c r="A40" s="28" t="s">
        <v>67</v>
      </c>
      <c r="B40" s="28"/>
      <c r="C40" s="28"/>
      <c r="L40" s="30" t="s">
        <v>68</v>
      </c>
      <c r="M40" s="30" t="s">
        <v>69</v>
      </c>
      <c r="N40" s="30" t="s">
        <v>70</v>
      </c>
      <c r="O40" s="33" t="s">
        <v>71</v>
      </c>
      <c r="P40" s="30"/>
    </row>
  </sheetData>
  <autoFilter ref="A12:Q36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AEC2-E43D-418A-82BC-43E2E73B1375}">
  <sheetPr>
    <pageSetUpPr fitToPage="1"/>
  </sheetPr>
  <dimension ref="A1:P38"/>
  <sheetViews>
    <sheetView topLeftCell="A11"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442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290</v>
      </c>
      <c r="C13" s="17" t="s">
        <v>97</v>
      </c>
      <c r="D13" s="17" t="s">
        <v>32</v>
      </c>
      <c r="E13" s="17" t="s">
        <v>39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64</v>
      </c>
      <c r="K13" s="17" t="s">
        <v>40</v>
      </c>
      <c r="L13" s="18">
        <v>12110</v>
      </c>
      <c r="M13" s="18">
        <f t="shared" ref="M13:M21" si="0">L13*J13</f>
        <v>775040</v>
      </c>
      <c r="N13" s="18">
        <f t="shared" ref="N13:N21" si="1">4*L13</f>
        <v>48440</v>
      </c>
      <c r="O13" s="18">
        <f t="shared" ref="O13:O36" si="2">L13</f>
        <v>12110</v>
      </c>
      <c r="P13" s="34">
        <v>90</v>
      </c>
    </row>
    <row r="14" spans="1:16" s="20" customFormat="1" ht="15.75" customHeight="1" x14ac:dyDescent="0.35">
      <c r="A14" s="15">
        <f>IF(B14="","",SUBTOTAL(3,$B$13:B14))</f>
        <v>2</v>
      </c>
      <c r="B14" s="16" t="s">
        <v>41</v>
      </c>
      <c r="C14" s="17" t="s">
        <v>98</v>
      </c>
      <c r="D14" s="17" t="s">
        <v>32</v>
      </c>
      <c r="E14" s="17" t="s">
        <v>33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124</v>
      </c>
      <c r="K14" s="17" t="s">
        <v>36</v>
      </c>
      <c r="L14" s="18">
        <v>13140</v>
      </c>
      <c r="M14" s="18">
        <f t="shared" si="0"/>
        <v>1629360</v>
      </c>
      <c r="N14" s="18">
        <f t="shared" si="1"/>
        <v>52560</v>
      </c>
      <c r="O14" s="18">
        <f t="shared" si="2"/>
        <v>13140</v>
      </c>
      <c r="P14" s="34">
        <v>234</v>
      </c>
    </row>
    <row r="15" spans="1:16" s="20" customFormat="1" ht="15.75" customHeight="1" x14ac:dyDescent="0.35">
      <c r="A15" s="15">
        <f>IF(B15="","",SUBTOTAL(3,$B$13:B15))</f>
        <v>3</v>
      </c>
      <c r="B15" s="16" t="s">
        <v>302</v>
      </c>
      <c r="C15" s="17" t="s">
        <v>113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120</v>
      </c>
      <c r="K15" s="17" t="s">
        <v>36</v>
      </c>
      <c r="L15" s="18">
        <v>17000</v>
      </c>
      <c r="M15" s="18">
        <f t="shared" si="0"/>
        <v>2040000</v>
      </c>
      <c r="N15" s="18">
        <f t="shared" si="1"/>
        <v>68000</v>
      </c>
      <c r="O15" s="18">
        <f t="shared" si="2"/>
        <v>17000</v>
      </c>
      <c r="P15" s="34">
        <v>339</v>
      </c>
    </row>
    <row r="16" spans="1:16" s="20" customFormat="1" ht="15.75" customHeight="1" x14ac:dyDescent="0.35">
      <c r="A16" s="15">
        <f>IF(B16="","",SUBTOTAL(3,$B$13:B16))</f>
        <v>4</v>
      </c>
      <c r="B16" s="16" t="s">
        <v>46</v>
      </c>
      <c r="C16" s="17" t="s">
        <v>119</v>
      </c>
      <c r="D16" s="17" t="s">
        <v>32</v>
      </c>
      <c r="E16" s="17" t="s">
        <v>33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76</v>
      </c>
      <c r="K16" s="17" t="s">
        <v>36</v>
      </c>
      <c r="L16" s="18">
        <v>4910</v>
      </c>
      <c r="M16" s="18">
        <f t="shared" si="0"/>
        <v>373160</v>
      </c>
      <c r="N16" s="18">
        <f t="shared" si="1"/>
        <v>19640</v>
      </c>
      <c r="O16" s="18">
        <f t="shared" si="2"/>
        <v>4910</v>
      </c>
      <c r="P16" s="34">
        <v>61</v>
      </c>
    </row>
    <row r="17" spans="1:16" s="20" customFormat="1" ht="15.75" customHeight="1" x14ac:dyDescent="0.35">
      <c r="A17" s="15">
        <f>IF(B17="","",SUBTOTAL(3,$B$13:B17))</f>
        <v>5</v>
      </c>
      <c r="B17" s="16" t="s">
        <v>315</v>
      </c>
      <c r="C17" s="17" t="s">
        <v>131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120</v>
      </c>
      <c r="K17" s="17" t="s">
        <v>36</v>
      </c>
      <c r="L17" s="18">
        <v>16000</v>
      </c>
      <c r="M17" s="18">
        <f t="shared" si="0"/>
        <v>1920000</v>
      </c>
      <c r="N17" s="18">
        <f t="shared" si="1"/>
        <v>64000</v>
      </c>
      <c r="O17" s="18">
        <f t="shared" si="2"/>
        <v>16000</v>
      </c>
      <c r="P17" s="34">
        <v>319</v>
      </c>
    </row>
    <row r="18" spans="1:16" s="20" customFormat="1" ht="15.75" customHeight="1" x14ac:dyDescent="0.35">
      <c r="A18" s="15">
        <f>IF(B18="","",SUBTOTAL(3,$B$13:B18))</f>
        <v>6</v>
      </c>
      <c r="B18" s="16" t="s">
        <v>321</v>
      </c>
      <c r="C18" s="17" t="s">
        <v>137</v>
      </c>
      <c r="D18" s="17" t="s">
        <v>32</v>
      </c>
      <c r="E18" s="17" t="s">
        <v>39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64</v>
      </c>
      <c r="K18" s="17" t="s">
        <v>40</v>
      </c>
      <c r="L18" s="18">
        <v>15000</v>
      </c>
      <c r="M18" s="18">
        <f t="shared" si="0"/>
        <v>960000</v>
      </c>
      <c r="N18" s="18">
        <f t="shared" si="1"/>
        <v>60000</v>
      </c>
      <c r="O18" s="18">
        <f t="shared" si="2"/>
        <v>15000</v>
      </c>
      <c r="P18" s="34">
        <v>171</v>
      </c>
    </row>
    <row r="19" spans="1:16" s="20" customFormat="1" ht="15.75" customHeight="1" x14ac:dyDescent="0.35">
      <c r="A19" s="15">
        <f>IF(B19="","",SUBTOTAL(3,$B$13:B19))</f>
        <v>7</v>
      </c>
      <c r="B19" s="16" t="s">
        <v>52</v>
      </c>
      <c r="C19" s="17" t="s">
        <v>141</v>
      </c>
      <c r="D19" s="17" t="s">
        <v>32</v>
      </c>
      <c r="E19" s="17" t="s">
        <v>33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168</v>
      </c>
      <c r="K19" s="17" t="s">
        <v>36</v>
      </c>
      <c r="L19" s="18">
        <v>4000</v>
      </c>
      <c r="M19" s="18">
        <f t="shared" si="0"/>
        <v>672000</v>
      </c>
      <c r="N19" s="18">
        <f t="shared" si="1"/>
        <v>16000</v>
      </c>
      <c r="O19" s="18">
        <f t="shared" si="2"/>
        <v>4000</v>
      </c>
      <c r="P19" s="34">
        <v>95</v>
      </c>
    </row>
    <row r="20" spans="1:16" s="20" customFormat="1" ht="15.75" customHeight="1" x14ac:dyDescent="0.35">
      <c r="A20" s="15">
        <f>IF(B20="","",SUBTOTAL(3,$B$13:B20))</f>
        <v>8</v>
      </c>
      <c r="B20" s="16" t="s">
        <v>333</v>
      </c>
      <c r="C20" s="17" t="s">
        <v>155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68</v>
      </c>
      <c r="K20" s="17" t="s">
        <v>40</v>
      </c>
      <c r="L20" s="18">
        <v>1000</v>
      </c>
      <c r="M20" s="18">
        <f t="shared" si="0"/>
        <v>68000</v>
      </c>
      <c r="N20" s="18">
        <f t="shared" si="1"/>
        <v>4000</v>
      </c>
      <c r="O20" s="18">
        <f t="shared" si="2"/>
        <v>1000</v>
      </c>
      <c r="P20" s="34">
        <v>13</v>
      </c>
    </row>
    <row r="21" spans="1:16" s="20" customFormat="1" ht="15.75" customHeight="1" x14ac:dyDescent="0.35">
      <c r="A21" s="15">
        <f>IF(B21="","",SUBTOTAL(3,$B$13:B21))</f>
        <v>9</v>
      </c>
      <c r="B21" s="16" t="s">
        <v>334</v>
      </c>
      <c r="C21" s="17" t="s">
        <v>156</v>
      </c>
      <c r="D21" s="17" t="s">
        <v>32</v>
      </c>
      <c r="E21" s="17" t="s">
        <v>39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92</v>
      </c>
      <c r="K21" s="17" t="s">
        <v>36</v>
      </c>
      <c r="L21" s="18">
        <v>2000</v>
      </c>
      <c r="M21" s="18">
        <f t="shared" si="0"/>
        <v>184000</v>
      </c>
      <c r="N21" s="18">
        <f t="shared" si="1"/>
        <v>8000</v>
      </c>
      <c r="O21" s="18">
        <f t="shared" si="2"/>
        <v>2000</v>
      </c>
      <c r="P21" s="34">
        <v>32</v>
      </c>
    </row>
    <row r="22" spans="1:16" s="20" customFormat="1" ht="15.75" customHeight="1" x14ac:dyDescent="0.35">
      <c r="A22" s="15">
        <f>IF(B22="","",SUBTOTAL(3,$B$13:B22))</f>
        <v>10</v>
      </c>
      <c r="B22" s="16" t="s">
        <v>335</v>
      </c>
      <c r="C22" s="17" t="s">
        <v>157</v>
      </c>
      <c r="D22" s="17" t="s">
        <v>32</v>
      </c>
      <c r="E22" s="17" t="s">
        <v>39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112</v>
      </c>
      <c r="K22" s="17" t="s">
        <v>36</v>
      </c>
      <c r="L22" s="18">
        <v>7000</v>
      </c>
      <c r="M22" s="18">
        <f t="shared" ref="M22:M29" si="3">L22*J22</f>
        <v>784000</v>
      </c>
      <c r="N22" s="18">
        <f t="shared" ref="N22:N29" si="4">4*L22</f>
        <v>28000</v>
      </c>
      <c r="O22" s="18">
        <f t="shared" si="2"/>
        <v>7000</v>
      </c>
      <c r="P22" s="34">
        <v>132</v>
      </c>
    </row>
    <row r="23" spans="1:16" s="20" customFormat="1" ht="15.75" customHeight="1" x14ac:dyDescent="0.35">
      <c r="A23" s="15">
        <f>IF(B23="","",SUBTOTAL(3,$B$13:B23))</f>
        <v>11</v>
      </c>
      <c r="B23" s="16" t="s">
        <v>76</v>
      </c>
      <c r="C23" s="17" t="s">
        <v>169</v>
      </c>
      <c r="D23" s="17" t="s">
        <v>32</v>
      </c>
      <c r="E23" s="17" t="s">
        <v>33</v>
      </c>
      <c r="F23" s="17">
        <v>65</v>
      </c>
      <c r="G23" s="17">
        <v>180</v>
      </c>
      <c r="H23" s="17" t="s">
        <v>34</v>
      </c>
      <c r="I23" s="17" t="s">
        <v>35</v>
      </c>
      <c r="J23" s="17">
        <v>244</v>
      </c>
      <c r="K23" s="17" t="s">
        <v>36</v>
      </c>
      <c r="L23" s="18">
        <v>250</v>
      </c>
      <c r="M23" s="18">
        <f t="shared" si="3"/>
        <v>61000</v>
      </c>
      <c r="N23" s="18">
        <f t="shared" si="4"/>
        <v>1000</v>
      </c>
      <c r="O23" s="18">
        <f t="shared" si="2"/>
        <v>250</v>
      </c>
      <c r="P23" s="34">
        <v>11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357</v>
      </c>
      <c r="C24" s="17" t="s">
        <v>183</v>
      </c>
      <c r="D24" s="17" t="s">
        <v>438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80</v>
      </c>
      <c r="K24" s="17" t="s">
        <v>40</v>
      </c>
      <c r="L24" s="18">
        <v>24000</v>
      </c>
      <c r="M24" s="18">
        <f t="shared" si="3"/>
        <v>1920000</v>
      </c>
      <c r="N24" s="18">
        <f t="shared" si="4"/>
        <v>96000</v>
      </c>
      <c r="O24" s="18">
        <f t="shared" si="2"/>
        <v>24000</v>
      </c>
      <c r="P24" s="34">
        <v>193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363</v>
      </c>
      <c r="C25" s="17" t="s">
        <v>189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116</v>
      </c>
      <c r="K25" s="17" t="s">
        <v>36</v>
      </c>
      <c r="L25" s="18">
        <v>34000</v>
      </c>
      <c r="M25" s="18">
        <f t="shared" si="3"/>
        <v>3944000</v>
      </c>
      <c r="N25" s="18">
        <f t="shared" si="4"/>
        <v>136000</v>
      </c>
      <c r="O25" s="18">
        <f t="shared" si="2"/>
        <v>34000</v>
      </c>
      <c r="P25" s="34">
        <v>377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375</v>
      </c>
      <c r="C26" s="17" t="s">
        <v>201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80</v>
      </c>
      <c r="K26" s="17" t="s">
        <v>40</v>
      </c>
      <c r="L26" s="18">
        <v>4300</v>
      </c>
      <c r="M26" s="18">
        <f t="shared" si="3"/>
        <v>344000</v>
      </c>
      <c r="N26" s="18">
        <f t="shared" si="4"/>
        <v>17200</v>
      </c>
      <c r="O26" s="18">
        <f t="shared" si="2"/>
        <v>4300</v>
      </c>
      <c r="P26" s="34">
        <v>33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381</v>
      </c>
      <c r="C27" s="17" t="s">
        <v>207</v>
      </c>
      <c r="D27" s="17" t="s">
        <v>32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64</v>
      </c>
      <c r="K27" s="17" t="s">
        <v>40</v>
      </c>
      <c r="L27" s="18">
        <v>2310</v>
      </c>
      <c r="M27" s="18">
        <f t="shared" si="3"/>
        <v>147840</v>
      </c>
      <c r="N27" s="18">
        <f t="shared" si="4"/>
        <v>9240</v>
      </c>
      <c r="O27" s="18">
        <f t="shared" si="2"/>
        <v>2310</v>
      </c>
      <c r="P27" s="34">
        <v>16</v>
      </c>
    </row>
    <row r="28" spans="1:16" s="20" customFormat="1" ht="15.75" customHeight="1" x14ac:dyDescent="0.35">
      <c r="A28" s="15">
        <f>IF(B28="","",SUBTOTAL(3,$B$13:B28))</f>
        <v>16</v>
      </c>
      <c r="B28" s="16" t="s">
        <v>388</v>
      </c>
      <c r="C28" s="17" t="s">
        <v>214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144</v>
      </c>
      <c r="K28" s="17" t="s">
        <v>36</v>
      </c>
      <c r="L28" s="18">
        <v>29500</v>
      </c>
      <c r="M28" s="18">
        <f t="shared" si="3"/>
        <v>4248000</v>
      </c>
      <c r="N28" s="18">
        <f t="shared" si="4"/>
        <v>118000</v>
      </c>
      <c r="O28" s="18">
        <f t="shared" si="2"/>
        <v>29500</v>
      </c>
      <c r="P28" s="34">
        <v>398</v>
      </c>
    </row>
    <row r="29" spans="1:16" s="20" customFormat="1" ht="15.75" customHeight="1" x14ac:dyDescent="0.35">
      <c r="A29" s="15">
        <f>IF(B29="","",SUBTOTAL(3,$B$13:B29))</f>
        <v>17</v>
      </c>
      <c r="B29" s="16" t="s">
        <v>393</v>
      </c>
      <c r="C29" s="17" t="s">
        <v>219</v>
      </c>
      <c r="D29" s="17" t="s">
        <v>438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72</v>
      </c>
      <c r="K29" s="17" t="s">
        <v>40</v>
      </c>
      <c r="L29" s="18">
        <v>7930</v>
      </c>
      <c r="M29" s="18">
        <f t="shared" si="3"/>
        <v>570960</v>
      </c>
      <c r="N29" s="18">
        <f t="shared" si="4"/>
        <v>31720</v>
      </c>
      <c r="O29" s="18">
        <f t="shared" si="2"/>
        <v>7930</v>
      </c>
      <c r="P29" s="34">
        <v>55</v>
      </c>
    </row>
    <row r="30" spans="1:16" s="20" customFormat="1" ht="15.75" customHeight="1" x14ac:dyDescent="0.35">
      <c r="A30" s="15">
        <f>IF(B30="","",SUBTOTAL(3,$B$13:B30))</f>
        <v>18</v>
      </c>
      <c r="B30" s="16" t="s">
        <v>405</v>
      </c>
      <c r="C30" s="17" t="s">
        <v>231</v>
      </c>
      <c r="D30" s="17" t="s">
        <v>438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96</v>
      </c>
      <c r="K30" s="17" t="s">
        <v>36</v>
      </c>
      <c r="L30" s="18">
        <v>18640</v>
      </c>
      <c r="M30" s="18">
        <f t="shared" ref="M30:M36" si="5">L30*J30</f>
        <v>1789440</v>
      </c>
      <c r="N30" s="18">
        <f t="shared" ref="N30:N36" si="6">4*L30</f>
        <v>74560</v>
      </c>
      <c r="O30" s="18">
        <f t="shared" si="2"/>
        <v>18640</v>
      </c>
      <c r="P30" s="34">
        <v>169</v>
      </c>
    </row>
    <row r="31" spans="1:16" s="20" customFormat="1" ht="15.75" customHeight="1" x14ac:dyDescent="0.35">
      <c r="A31" s="15">
        <f>IF(B31="","",SUBTOTAL(3,$B$13:B31))</f>
        <v>19</v>
      </c>
      <c r="B31" s="16" t="s">
        <v>412</v>
      </c>
      <c r="C31" s="17" t="s">
        <v>238</v>
      </c>
      <c r="D31" s="17" t="s">
        <v>89</v>
      </c>
      <c r="E31" s="17" t="s">
        <v>33</v>
      </c>
      <c r="F31" s="17">
        <v>65</v>
      </c>
      <c r="G31" s="17">
        <v>180</v>
      </c>
      <c r="H31" s="17" t="s">
        <v>286</v>
      </c>
      <c r="I31" s="17" t="s">
        <v>439</v>
      </c>
      <c r="J31" s="17">
        <v>152</v>
      </c>
      <c r="K31" s="17" t="s">
        <v>36</v>
      </c>
      <c r="L31" s="18">
        <v>1350</v>
      </c>
      <c r="M31" s="18">
        <f t="shared" si="5"/>
        <v>205200</v>
      </c>
      <c r="N31" s="18">
        <f t="shared" si="6"/>
        <v>5400</v>
      </c>
      <c r="O31" s="18">
        <f t="shared" si="2"/>
        <v>1350</v>
      </c>
      <c r="P31" s="34">
        <v>18</v>
      </c>
    </row>
    <row r="32" spans="1:16" s="20" customFormat="1" ht="15.75" customHeight="1" x14ac:dyDescent="0.35">
      <c r="A32" s="15">
        <f>IF(B32="","",SUBTOTAL(3,$B$13:B32))</f>
        <v>20</v>
      </c>
      <c r="B32" s="16" t="s">
        <v>422</v>
      </c>
      <c r="C32" s="17" t="s">
        <v>248</v>
      </c>
      <c r="D32" s="17" t="s">
        <v>89</v>
      </c>
      <c r="E32" s="17" t="s">
        <v>33</v>
      </c>
      <c r="F32" s="17">
        <v>65</v>
      </c>
      <c r="G32" s="17">
        <v>180</v>
      </c>
      <c r="H32" s="17" t="s">
        <v>286</v>
      </c>
      <c r="I32" s="17" t="s">
        <v>439</v>
      </c>
      <c r="J32" s="17">
        <v>96</v>
      </c>
      <c r="K32" s="17" t="s">
        <v>36</v>
      </c>
      <c r="L32" s="18">
        <v>1000</v>
      </c>
      <c r="M32" s="18">
        <f t="shared" si="5"/>
        <v>96000</v>
      </c>
      <c r="N32" s="18">
        <f t="shared" si="6"/>
        <v>4000</v>
      </c>
      <c r="O32" s="18">
        <f t="shared" si="2"/>
        <v>1000</v>
      </c>
      <c r="P32" s="34">
        <v>7</v>
      </c>
    </row>
    <row r="33" spans="1:16" s="20" customFormat="1" ht="15.75" customHeight="1" x14ac:dyDescent="0.35">
      <c r="A33" s="15">
        <f>IF(B33="","",SUBTOTAL(3,$B$13:B33))</f>
        <v>21</v>
      </c>
      <c r="B33" s="16" t="s">
        <v>78</v>
      </c>
      <c r="C33" s="17" t="s">
        <v>258</v>
      </c>
      <c r="D33" s="17" t="s">
        <v>32</v>
      </c>
      <c r="E33" s="17" t="s">
        <v>33</v>
      </c>
      <c r="F33" s="17">
        <v>65</v>
      </c>
      <c r="G33" s="17">
        <v>180</v>
      </c>
      <c r="H33" s="17" t="s">
        <v>34</v>
      </c>
      <c r="I33" s="17" t="s">
        <v>35</v>
      </c>
      <c r="J33" s="17">
        <v>80</v>
      </c>
      <c r="K33" s="17" t="s">
        <v>40</v>
      </c>
      <c r="L33" s="18">
        <v>600</v>
      </c>
      <c r="M33" s="18">
        <f t="shared" si="5"/>
        <v>48000</v>
      </c>
      <c r="N33" s="18">
        <f t="shared" si="6"/>
        <v>2400</v>
      </c>
      <c r="O33" s="18">
        <f t="shared" si="2"/>
        <v>600</v>
      </c>
      <c r="P33" s="34">
        <v>9</v>
      </c>
    </row>
    <row r="34" spans="1:16" s="20" customFormat="1" ht="15.75" customHeight="1" x14ac:dyDescent="0.35">
      <c r="A34" s="15">
        <f>IF(B34="","",SUBTOTAL(3,$B$13:B34))</f>
        <v>22</v>
      </c>
      <c r="B34" s="16" t="s">
        <v>83</v>
      </c>
      <c r="C34" s="17" t="s">
        <v>266</v>
      </c>
      <c r="D34" s="17" t="s">
        <v>32</v>
      </c>
      <c r="E34" s="17" t="s">
        <v>33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128</v>
      </c>
      <c r="K34" s="17" t="s">
        <v>36</v>
      </c>
      <c r="L34" s="18">
        <v>1280</v>
      </c>
      <c r="M34" s="18">
        <f t="shared" si="5"/>
        <v>163840</v>
      </c>
      <c r="N34" s="18">
        <f t="shared" si="6"/>
        <v>5120</v>
      </c>
      <c r="O34" s="18">
        <f t="shared" si="2"/>
        <v>1280</v>
      </c>
      <c r="P34" s="34">
        <v>23</v>
      </c>
    </row>
    <row r="35" spans="1:16" s="20" customFormat="1" ht="15.75" customHeight="1" x14ac:dyDescent="0.35">
      <c r="A35" s="15">
        <f>IF(B35="","",SUBTOTAL(3,$B$13:B35))</f>
        <v>23</v>
      </c>
      <c r="B35" s="16" t="s">
        <v>428</v>
      </c>
      <c r="C35" s="17" t="s">
        <v>276</v>
      </c>
      <c r="D35" s="17" t="s">
        <v>32</v>
      </c>
      <c r="E35" s="17" t="s">
        <v>33</v>
      </c>
      <c r="F35" s="17">
        <v>65</v>
      </c>
      <c r="G35" s="17">
        <v>180</v>
      </c>
      <c r="H35" s="17" t="s">
        <v>286</v>
      </c>
      <c r="I35" s="17" t="s">
        <v>439</v>
      </c>
      <c r="J35" s="17">
        <v>48</v>
      </c>
      <c r="K35" s="17" t="s">
        <v>40</v>
      </c>
      <c r="L35" s="18">
        <v>10000</v>
      </c>
      <c r="M35" s="18">
        <f t="shared" si="5"/>
        <v>480000</v>
      </c>
      <c r="N35" s="18">
        <f t="shared" si="6"/>
        <v>40000</v>
      </c>
      <c r="O35" s="18">
        <f t="shared" si="2"/>
        <v>10000</v>
      </c>
      <c r="P35" s="34">
        <v>50</v>
      </c>
    </row>
    <row r="36" spans="1:16" s="20" customFormat="1" ht="15.75" customHeight="1" x14ac:dyDescent="0.35">
      <c r="A36" s="15">
        <f>IF(B36="","",SUBTOTAL(3,$B$13:B36))</f>
        <v>24</v>
      </c>
      <c r="B36" s="16" t="s">
        <v>430</v>
      </c>
      <c r="C36" s="17" t="s">
        <v>278</v>
      </c>
      <c r="D36" s="17" t="s">
        <v>438</v>
      </c>
      <c r="E36" s="17" t="s">
        <v>33</v>
      </c>
      <c r="F36" s="17">
        <v>65</v>
      </c>
      <c r="G36" s="17">
        <v>180</v>
      </c>
      <c r="H36" s="17" t="s">
        <v>286</v>
      </c>
      <c r="I36" s="17" t="s">
        <v>439</v>
      </c>
      <c r="J36" s="17">
        <v>56</v>
      </c>
      <c r="K36" s="17" t="s">
        <v>40</v>
      </c>
      <c r="L36" s="18">
        <v>1700</v>
      </c>
      <c r="M36" s="18">
        <f t="shared" si="5"/>
        <v>95200</v>
      </c>
      <c r="N36" s="18">
        <f t="shared" si="6"/>
        <v>6800</v>
      </c>
      <c r="O36" s="18">
        <f t="shared" si="2"/>
        <v>1700</v>
      </c>
      <c r="P36" s="34">
        <v>9</v>
      </c>
    </row>
    <row r="37" spans="1:16" s="1" customFormat="1" ht="17.5" customHeight="1" thickBot="1" x14ac:dyDescent="0.35">
      <c r="A37" s="21"/>
      <c r="B37" s="22" t="s">
        <v>66</v>
      </c>
      <c r="C37" s="23"/>
      <c r="D37" s="23"/>
      <c r="E37" s="23"/>
      <c r="F37" s="23"/>
      <c r="G37" s="23"/>
      <c r="H37" s="23"/>
      <c r="I37" s="23"/>
      <c r="J37" s="23"/>
      <c r="K37" s="23"/>
      <c r="L37" s="24">
        <f>SUBTOTAL(9,L13:L36)</f>
        <v>229020</v>
      </c>
      <c r="M37" s="24">
        <f>SUBTOTAL(9,M13:M36)</f>
        <v>23519040</v>
      </c>
      <c r="N37" s="24">
        <f>SUBTOTAL(9,N13:N36)</f>
        <v>916080</v>
      </c>
      <c r="O37" s="24">
        <f>SUBTOTAL(9,O13:O36)</f>
        <v>229020</v>
      </c>
      <c r="P37" s="25">
        <f>SUBTOTAL(9,P13:P36)</f>
        <v>2854</v>
      </c>
    </row>
    <row r="38" spans="1:16" ht="15" thickTop="1" x14ac:dyDescent="0.35">
      <c r="L38" s="27"/>
      <c r="M38" s="27"/>
      <c r="N38" s="27"/>
      <c r="O38" s="27"/>
      <c r="P38" s="27"/>
    </row>
  </sheetData>
  <autoFilter ref="A12:P36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74F18-33F8-493C-BC2D-44A359E4E30A}">
  <sheetPr>
    <pageSetUpPr fitToPage="1"/>
  </sheetPr>
  <dimension ref="A1:P39"/>
  <sheetViews>
    <sheetView topLeftCell="A12" zoomScale="90" zoomScaleNormal="90" workbookViewId="0">
      <selection activeCell="B15" sqref="B15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441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289</v>
      </c>
      <c r="C13" s="17" t="s">
        <v>94</v>
      </c>
      <c r="D13" s="17" t="s">
        <v>32</v>
      </c>
      <c r="E13" s="17" t="s">
        <v>39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64</v>
      </c>
      <c r="K13" s="17" t="s">
        <v>40</v>
      </c>
      <c r="L13" s="18">
        <v>3000</v>
      </c>
      <c r="M13" s="18">
        <f t="shared" ref="M13:M22" si="0">L13*J13</f>
        <v>192000</v>
      </c>
      <c r="N13" s="18">
        <f t="shared" ref="N13:N22" si="1">4*L13</f>
        <v>12000</v>
      </c>
      <c r="O13" s="18">
        <f t="shared" ref="O13:O37" si="2">L13</f>
        <v>3000</v>
      </c>
      <c r="P13" s="34">
        <v>22</v>
      </c>
    </row>
    <row r="14" spans="1:16" s="20" customFormat="1" ht="15.75" customHeight="1" x14ac:dyDescent="0.35">
      <c r="A14" s="15">
        <f>IF(B14="","",SUBTOTAL(3,$B$13:B14))</f>
        <v>2</v>
      </c>
      <c r="B14" s="16" t="s">
        <v>37</v>
      </c>
      <c r="C14" s="17" t="s">
        <v>95</v>
      </c>
      <c r="D14" s="17" t="s">
        <v>32</v>
      </c>
      <c r="E14" s="17" t="s">
        <v>33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120</v>
      </c>
      <c r="K14" s="17" t="s">
        <v>36</v>
      </c>
      <c r="L14" s="18">
        <v>9920</v>
      </c>
      <c r="M14" s="18">
        <f t="shared" si="0"/>
        <v>1190400</v>
      </c>
      <c r="N14" s="18">
        <f t="shared" si="1"/>
        <v>39680</v>
      </c>
      <c r="O14" s="18">
        <f t="shared" si="2"/>
        <v>9920</v>
      </c>
      <c r="P14" s="34">
        <v>177</v>
      </c>
    </row>
    <row r="15" spans="1:16" s="20" customFormat="1" ht="15.75" customHeight="1" x14ac:dyDescent="0.35">
      <c r="A15" s="15">
        <f>IF(B15="","",SUBTOTAL(3,$B$13:B15))</f>
        <v>3</v>
      </c>
      <c r="B15" s="16" t="s">
        <v>294</v>
      </c>
      <c r="C15" s="17" t="s">
        <v>105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92</v>
      </c>
      <c r="K15" s="17" t="s">
        <v>36</v>
      </c>
      <c r="L15" s="18">
        <v>8500</v>
      </c>
      <c r="M15" s="18">
        <f t="shared" si="0"/>
        <v>782000</v>
      </c>
      <c r="N15" s="18">
        <f t="shared" si="1"/>
        <v>34000</v>
      </c>
      <c r="O15" s="18">
        <f t="shared" si="2"/>
        <v>8500</v>
      </c>
      <c r="P15" s="34">
        <v>78</v>
      </c>
    </row>
    <row r="16" spans="1:16" s="20" customFormat="1" ht="15.75" customHeight="1" x14ac:dyDescent="0.35">
      <c r="A16" s="15">
        <f>IF(B16="","",SUBTOTAL(3,$B$13:B16))</f>
        <v>4</v>
      </c>
      <c r="B16" s="16" t="s">
        <v>301</v>
      </c>
      <c r="C16" s="17" t="s">
        <v>112</v>
      </c>
      <c r="D16" s="17" t="s">
        <v>32</v>
      </c>
      <c r="E16" s="17" t="s">
        <v>39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136</v>
      </c>
      <c r="K16" s="17" t="s">
        <v>36</v>
      </c>
      <c r="L16" s="18">
        <v>34000</v>
      </c>
      <c r="M16" s="18">
        <f t="shared" si="0"/>
        <v>4624000</v>
      </c>
      <c r="N16" s="18">
        <f t="shared" si="1"/>
        <v>136000</v>
      </c>
      <c r="O16" s="18">
        <f t="shared" si="2"/>
        <v>34000</v>
      </c>
      <c r="P16" s="34">
        <v>753</v>
      </c>
    </row>
    <row r="17" spans="1:16" s="20" customFormat="1" ht="15.75" customHeight="1" x14ac:dyDescent="0.35">
      <c r="A17" s="15">
        <f>IF(B17="","",SUBTOTAL(3,$B$13:B17))</f>
        <v>5</v>
      </c>
      <c r="B17" s="16" t="s">
        <v>307</v>
      </c>
      <c r="C17" s="17" t="s">
        <v>118</v>
      </c>
      <c r="D17" s="17" t="s">
        <v>32</v>
      </c>
      <c r="E17" s="17" t="s">
        <v>39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76</v>
      </c>
      <c r="K17" s="17" t="s">
        <v>40</v>
      </c>
      <c r="L17" s="18">
        <v>4500</v>
      </c>
      <c r="M17" s="18">
        <f t="shared" si="0"/>
        <v>342000</v>
      </c>
      <c r="N17" s="18">
        <f t="shared" si="1"/>
        <v>18000</v>
      </c>
      <c r="O17" s="18">
        <f t="shared" si="2"/>
        <v>4500</v>
      </c>
      <c r="P17" s="34">
        <v>61</v>
      </c>
    </row>
    <row r="18" spans="1:16" s="20" customFormat="1" ht="15.75" customHeight="1" x14ac:dyDescent="0.35">
      <c r="A18" s="15">
        <f>IF(B18="","",SUBTOTAL(3,$B$13:B18))</f>
        <v>6</v>
      </c>
      <c r="B18" s="16" t="s">
        <v>48</v>
      </c>
      <c r="C18" s="17" t="s">
        <v>122</v>
      </c>
      <c r="D18" s="17" t="s">
        <v>32</v>
      </c>
      <c r="E18" s="17" t="s">
        <v>33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120</v>
      </c>
      <c r="K18" s="17" t="s">
        <v>36</v>
      </c>
      <c r="L18" s="18">
        <v>10960</v>
      </c>
      <c r="M18" s="18">
        <f t="shared" si="0"/>
        <v>1315200</v>
      </c>
      <c r="N18" s="18">
        <f t="shared" si="1"/>
        <v>43840</v>
      </c>
      <c r="O18" s="18">
        <f t="shared" si="2"/>
        <v>10960</v>
      </c>
      <c r="P18" s="34">
        <v>195</v>
      </c>
    </row>
    <row r="19" spans="1:16" s="20" customFormat="1" ht="15.75" customHeight="1" x14ac:dyDescent="0.35">
      <c r="A19" s="15">
        <f>IF(B19="","",SUBTOTAL(3,$B$13:B19))</f>
        <v>7</v>
      </c>
      <c r="B19" s="16" t="s">
        <v>314</v>
      </c>
      <c r="C19" s="17" t="s">
        <v>130</v>
      </c>
      <c r="D19" s="17" t="s">
        <v>32</v>
      </c>
      <c r="E19" s="17" t="s">
        <v>39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72</v>
      </c>
      <c r="K19" s="17" t="s">
        <v>40</v>
      </c>
      <c r="L19" s="18">
        <v>8000</v>
      </c>
      <c r="M19" s="18">
        <f t="shared" si="0"/>
        <v>576000</v>
      </c>
      <c r="N19" s="18">
        <f t="shared" si="1"/>
        <v>32000</v>
      </c>
      <c r="O19" s="18">
        <f t="shared" si="2"/>
        <v>8000</v>
      </c>
      <c r="P19" s="34">
        <v>102</v>
      </c>
    </row>
    <row r="20" spans="1:16" s="20" customFormat="1" ht="15.75" customHeight="1" x14ac:dyDescent="0.35">
      <c r="A20" s="15">
        <f>IF(B20="","",SUBTOTAL(3,$B$13:B20))</f>
        <v>8</v>
      </c>
      <c r="B20" s="16" t="s">
        <v>51</v>
      </c>
      <c r="C20" s="17" t="s">
        <v>140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112</v>
      </c>
      <c r="K20" s="17" t="s">
        <v>36</v>
      </c>
      <c r="L20" s="18">
        <v>300</v>
      </c>
      <c r="M20" s="18">
        <f t="shared" si="0"/>
        <v>33600</v>
      </c>
      <c r="N20" s="18">
        <f t="shared" si="1"/>
        <v>1200</v>
      </c>
      <c r="O20" s="18">
        <f t="shared" si="2"/>
        <v>300</v>
      </c>
      <c r="P20" s="34">
        <v>4</v>
      </c>
    </row>
    <row r="21" spans="1:16" s="20" customFormat="1" ht="15.75" customHeight="1" x14ac:dyDescent="0.35">
      <c r="A21" s="15">
        <f>IF(B21="","",SUBTOTAL(3,$B$13:B21))</f>
        <v>9</v>
      </c>
      <c r="B21" s="16" t="s">
        <v>329</v>
      </c>
      <c r="C21" s="17" t="s">
        <v>151</v>
      </c>
      <c r="D21" s="17" t="s">
        <v>32</v>
      </c>
      <c r="E21" s="17" t="s">
        <v>39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88</v>
      </c>
      <c r="K21" s="17" t="s">
        <v>40</v>
      </c>
      <c r="L21" s="18">
        <v>4000</v>
      </c>
      <c r="M21" s="18">
        <f t="shared" si="0"/>
        <v>352000</v>
      </c>
      <c r="N21" s="18">
        <f t="shared" si="1"/>
        <v>16000</v>
      </c>
      <c r="O21" s="18">
        <f t="shared" si="2"/>
        <v>4000</v>
      </c>
      <c r="P21" s="34">
        <v>61</v>
      </c>
    </row>
    <row r="22" spans="1:16" s="20" customFormat="1" ht="15.75" customHeight="1" x14ac:dyDescent="0.35">
      <c r="A22" s="15">
        <f>IF(B22="","",SUBTOTAL(3,$B$13:B22))</f>
        <v>10</v>
      </c>
      <c r="B22" s="16" t="s">
        <v>332</v>
      </c>
      <c r="C22" s="17" t="s">
        <v>154</v>
      </c>
      <c r="D22" s="17" t="s">
        <v>32</v>
      </c>
      <c r="E22" s="17" t="s">
        <v>45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156</v>
      </c>
      <c r="K22" s="17" t="s">
        <v>36</v>
      </c>
      <c r="L22" s="18">
        <v>7000</v>
      </c>
      <c r="M22" s="18">
        <f t="shared" si="0"/>
        <v>1092000</v>
      </c>
      <c r="N22" s="18">
        <f t="shared" si="1"/>
        <v>28000</v>
      </c>
      <c r="O22" s="18">
        <f t="shared" si="2"/>
        <v>7000</v>
      </c>
      <c r="P22" s="34">
        <v>125</v>
      </c>
    </row>
    <row r="23" spans="1:16" s="20" customFormat="1" ht="15.75" customHeight="1" x14ac:dyDescent="0.35">
      <c r="A23" s="15">
        <f>IF(B23="","",SUBTOTAL(3,$B$13:B23))</f>
        <v>11</v>
      </c>
      <c r="B23" s="16" t="s">
        <v>75</v>
      </c>
      <c r="C23" s="17" t="s">
        <v>168</v>
      </c>
      <c r="D23" s="17" t="s">
        <v>32</v>
      </c>
      <c r="E23" s="17" t="s">
        <v>33</v>
      </c>
      <c r="F23" s="17">
        <v>65</v>
      </c>
      <c r="G23" s="17">
        <v>180</v>
      </c>
      <c r="H23" s="17" t="s">
        <v>34</v>
      </c>
      <c r="I23" s="17" t="s">
        <v>35</v>
      </c>
      <c r="J23" s="17">
        <v>180</v>
      </c>
      <c r="K23" s="17" t="s">
        <v>36</v>
      </c>
      <c r="L23" s="18">
        <v>300</v>
      </c>
      <c r="M23" s="18">
        <f t="shared" ref="M23:M29" si="3">L23*J23</f>
        <v>54000</v>
      </c>
      <c r="N23" s="18">
        <f t="shared" ref="N23:N29" si="4">4*L23</f>
        <v>1200</v>
      </c>
      <c r="O23" s="18">
        <f t="shared" si="2"/>
        <v>300</v>
      </c>
      <c r="P23" s="34">
        <v>10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355</v>
      </c>
      <c r="C24" s="17" t="s">
        <v>181</v>
      </c>
      <c r="D24" s="17" t="s">
        <v>438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136</v>
      </c>
      <c r="K24" s="17" t="s">
        <v>36</v>
      </c>
      <c r="L24" s="18">
        <v>17100</v>
      </c>
      <c r="M24" s="18">
        <f t="shared" si="3"/>
        <v>2325600</v>
      </c>
      <c r="N24" s="18">
        <f t="shared" si="4"/>
        <v>68400</v>
      </c>
      <c r="O24" s="18">
        <f t="shared" si="2"/>
        <v>17100</v>
      </c>
      <c r="P24" s="34">
        <v>213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356</v>
      </c>
      <c r="C25" s="17" t="s">
        <v>182</v>
      </c>
      <c r="D25" s="17" t="s">
        <v>438</v>
      </c>
      <c r="E25" s="17" t="s">
        <v>33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36</v>
      </c>
      <c r="K25" s="17" t="s">
        <v>40</v>
      </c>
      <c r="L25" s="18">
        <v>15700</v>
      </c>
      <c r="M25" s="18">
        <f t="shared" si="3"/>
        <v>565200</v>
      </c>
      <c r="N25" s="18">
        <f t="shared" si="4"/>
        <v>62800</v>
      </c>
      <c r="O25" s="18">
        <f t="shared" si="2"/>
        <v>15700</v>
      </c>
      <c r="P25" s="34">
        <v>65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364</v>
      </c>
      <c r="C26" s="17" t="s">
        <v>190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72</v>
      </c>
      <c r="K26" s="17" t="s">
        <v>40</v>
      </c>
      <c r="L26" s="18">
        <v>10300</v>
      </c>
      <c r="M26" s="18">
        <f t="shared" si="3"/>
        <v>741600</v>
      </c>
      <c r="N26" s="18">
        <f t="shared" si="4"/>
        <v>41200</v>
      </c>
      <c r="O26" s="18">
        <f t="shared" si="2"/>
        <v>10300</v>
      </c>
      <c r="P26" s="34">
        <v>76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382</v>
      </c>
      <c r="C27" s="17" t="s">
        <v>208</v>
      </c>
      <c r="D27" s="17" t="s">
        <v>438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124</v>
      </c>
      <c r="K27" s="17" t="s">
        <v>36</v>
      </c>
      <c r="L27" s="18">
        <v>17000</v>
      </c>
      <c r="M27" s="18">
        <f t="shared" si="3"/>
        <v>2108000</v>
      </c>
      <c r="N27" s="18">
        <f t="shared" si="4"/>
        <v>68000</v>
      </c>
      <c r="O27" s="18">
        <f t="shared" si="2"/>
        <v>17000</v>
      </c>
      <c r="P27" s="34">
        <v>202</v>
      </c>
    </row>
    <row r="28" spans="1:16" s="20" customFormat="1" ht="15.75" customHeight="1" x14ac:dyDescent="0.35">
      <c r="A28" s="15">
        <f>IF(B28="","",SUBTOTAL(3,$B$13:B28))</f>
        <v>16</v>
      </c>
      <c r="B28" s="16" t="s">
        <v>387</v>
      </c>
      <c r="C28" s="17" t="s">
        <v>213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92</v>
      </c>
      <c r="K28" s="17" t="s">
        <v>36</v>
      </c>
      <c r="L28" s="18">
        <v>4090</v>
      </c>
      <c r="M28" s="18">
        <f t="shared" si="3"/>
        <v>376280</v>
      </c>
      <c r="N28" s="18">
        <f t="shared" si="4"/>
        <v>16360</v>
      </c>
      <c r="O28" s="18">
        <f t="shared" si="2"/>
        <v>4090</v>
      </c>
      <c r="P28" s="34">
        <v>34</v>
      </c>
    </row>
    <row r="29" spans="1:16" s="20" customFormat="1" ht="15.75" customHeight="1" x14ac:dyDescent="0.35">
      <c r="A29" s="15">
        <f>IF(B29="","",SUBTOTAL(3,$B$13:B29))</f>
        <v>17</v>
      </c>
      <c r="B29" s="16" t="s">
        <v>392</v>
      </c>
      <c r="C29" s="17" t="s">
        <v>218</v>
      </c>
      <c r="D29" s="17" t="s">
        <v>438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76</v>
      </c>
      <c r="K29" s="17" t="s">
        <v>40</v>
      </c>
      <c r="L29" s="18">
        <v>13130</v>
      </c>
      <c r="M29" s="18">
        <f t="shared" si="3"/>
        <v>997880</v>
      </c>
      <c r="N29" s="18">
        <f t="shared" si="4"/>
        <v>52520</v>
      </c>
      <c r="O29" s="18">
        <f t="shared" si="2"/>
        <v>13130</v>
      </c>
      <c r="P29" s="34">
        <v>101</v>
      </c>
    </row>
    <row r="30" spans="1:16" s="20" customFormat="1" ht="15.75" customHeight="1" x14ac:dyDescent="0.35">
      <c r="A30" s="15">
        <f>IF(B30="","",SUBTOTAL(3,$B$13:B30))</f>
        <v>18</v>
      </c>
      <c r="B30" s="16" t="s">
        <v>399</v>
      </c>
      <c r="C30" s="17" t="s">
        <v>225</v>
      </c>
      <c r="D30" s="17" t="s">
        <v>32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64</v>
      </c>
      <c r="K30" s="17" t="s">
        <v>40</v>
      </c>
      <c r="L30" s="18">
        <v>17450</v>
      </c>
      <c r="M30" s="18">
        <f t="shared" ref="M30:M37" si="5">L30*J30</f>
        <v>1116800</v>
      </c>
      <c r="N30" s="18">
        <f t="shared" ref="N30:N37" si="6">4*L30</f>
        <v>69800</v>
      </c>
      <c r="O30" s="18">
        <f t="shared" si="2"/>
        <v>17450</v>
      </c>
      <c r="P30" s="34">
        <v>111</v>
      </c>
    </row>
    <row r="31" spans="1:16" s="20" customFormat="1" ht="15.75" customHeight="1" x14ac:dyDescent="0.35">
      <c r="A31" s="15">
        <f>IF(B31="","",SUBTOTAL(3,$B$13:B31))</f>
        <v>19</v>
      </c>
      <c r="B31" s="16" t="s">
        <v>404</v>
      </c>
      <c r="C31" s="17" t="s">
        <v>230</v>
      </c>
      <c r="D31" s="17" t="s">
        <v>438</v>
      </c>
      <c r="E31" s="17" t="s">
        <v>33</v>
      </c>
      <c r="F31" s="17">
        <v>65</v>
      </c>
      <c r="G31" s="17">
        <v>180</v>
      </c>
      <c r="H31" s="17" t="s">
        <v>286</v>
      </c>
      <c r="I31" s="17" t="s">
        <v>439</v>
      </c>
      <c r="J31" s="17">
        <v>96</v>
      </c>
      <c r="K31" s="17" t="s">
        <v>36</v>
      </c>
      <c r="L31" s="18">
        <v>15800</v>
      </c>
      <c r="M31" s="18">
        <f t="shared" si="5"/>
        <v>1516800</v>
      </c>
      <c r="N31" s="18">
        <f t="shared" si="6"/>
        <v>63200</v>
      </c>
      <c r="O31" s="18">
        <f t="shared" si="2"/>
        <v>15800</v>
      </c>
      <c r="P31" s="34">
        <v>141</v>
      </c>
    </row>
    <row r="32" spans="1:16" s="20" customFormat="1" ht="15.75" customHeight="1" x14ac:dyDescent="0.35">
      <c r="A32" s="15">
        <f>IF(B32="","",SUBTOTAL(3,$B$13:B32))</f>
        <v>20</v>
      </c>
      <c r="B32" s="16" t="s">
        <v>406</v>
      </c>
      <c r="C32" s="17" t="s">
        <v>232</v>
      </c>
      <c r="D32" s="17" t="s">
        <v>438</v>
      </c>
      <c r="E32" s="17" t="s">
        <v>33</v>
      </c>
      <c r="F32" s="17">
        <v>65</v>
      </c>
      <c r="G32" s="17">
        <v>180</v>
      </c>
      <c r="H32" s="17" t="s">
        <v>286</v>
      </c>
      <c r="I32" s="17" t="s">
        <v>439</v>
      </c>
      <c r="J32" s="17">
        <v>76</v>
      </c>
      <c r="K32" s="17" t="s">
        <v>40</v>
      </c>
      <c r="L32" s="18">
        <v>4480</v>
      </c>
      <c r="M32" s="18">
        <f t="shared" si="5"/>
        <v>340480</v>
      </c>
      <c r="N32" s="18">
        <f t="shared" si="6"/>
        <v>17920</v>
      </c>
      <c r="O32" s="18">
        <f t="shared" si="2"/>
        <v>4480</v>
      </c>
      <c r="P32" s="34">
        <v>34</v>
      </c>
    </row>
    <row r="33" spans="1:16" s="20" customFormat="1" ht="15.75" customHeight="1" x14ac:dyDescent="0.35">
      <c r="A33" s="15">
        <f>IF(B33="","",SUBTOTAL(3,$B$13:B33))</f>
        <v>21</v>
      </c>
      <c r="B33" s="16" t="s">
        <v>411</v>
      </c>
      <c r="C33" s="17" t="s">
        <v>237</v>
      </c>
      <c r="D33" s="17" t="s">
        <v>89</v>
      </c>
      <c r="E33" s="17" t="s">
        <v>33</v>
      </c>
      <c r="F33" s="17">
        <v>65</v>
      </c>
      <c r="G33" s="17">
        <v>180</v>
      </c>
      <c r="H33" s="17" t="s">
        <v>286</v>
      </c>
      <c r="I33" s="17" t="s">
        <v>439</v>
      </c>
      <c r="J33" s="17">
        <v>96</v>
      </c>
      <c r="K33" s="17" t="s">
        <v>36</v>
      </c>
      <c r="L33" s="18">
        <v>1000</v>
      </c>
      <c r="M33" s="18">
        <f t="shared" si="5"/>
        <v>96000</v>
      </c>
      <c r="N33" s="18">
        <f t="shared" si="6"/>
        <v>4000</v>
      </c>
      <c r="O33" s="18">
        <f t="shared" si="2"/>
        <v>1000</v>
      </c>
      <c r="P33" s="34">
        <v>9</v>
      </c>
    </row>
    <row r="34" spans="1:16" s="20" customFormat="1" ht="15.75" customHeight="1" x14ac:dyDescent="0.35">
      <c r="A34" s="15">
        <f>IF(B34="","",SUBTOTAL(3,$B$13:B34))</f>
        <v>22</v>
      </c>
      <c r="B34" s="16" t="s">
        <v>421</v>
      </c>
      <c r="C34" s="17" t="s">
        <v>247</v>
      </c>
      <c r="D34" s="17" t="s">
        <v>89</v>
      </c>
      <c r="E34" s="17" t="s">
        <v>33</v>
      </c>
      <c r="F34" s="17">
        <v>65</v>
      </c>
      <c r="G34" s="17">
        <v>180</v>
      </c>
      <c r="H34" s="17" t="s">
        <v>286</v>
      </c>
      <c r="I34" s="17" t="s">
        <v>439</v>
      </c>
      <c r="J34" s="17">
        <v>120</v>
      </c>
      <c r="K34" s="17" t="s">
        <v>36</v>
      </c>
      <c r="L34" s="18">
        <v>7000</v>
      </c>
      <c r="M34" s="18">
        <f t="shared" si="5"/>
        <v>840000</v>
      </c>
      <c r="N34" s="18">
        <f t="shared" si="6"/>
        <v>28000</v>
      </c>
      <c r="O34" s="18">
        <f t="shared" si="2"/>
        <v>7000</v>
      </c>
      <c r="P34" s="34">
        <v>116</v>
      </c>
    </row>
    <row r="35" spans="1:16" s="20" customFormat="1" ht="15.75" customHeight="1" x14ac:dyDescent="0.35">
      <c r="A35" s="15">
        <f>IF(B35="","",SUBTOTAL(3,$B$13:B35))</f>
        <v>23</v>
      </c>
      <c r="B35" s="16" t="s">
        <v>424</v>
      </c>
      <c r="C35" s="17" t="s">
        <v>256</v>
      </c>
      <c r="D35" s="17" t="s">
        <v>32</v>
      </c>
      <c r="E35" s="17" t="s">
        <v>39</v>
      </c>
      <c r="F35" s="17">
        <v>65</v>
      </c>
      <c r="G35" s="17">
        <v>180</v>
      </c>
      <c r="H35" s="17" t="s">
        <v>34</v>
      </c>
      <c r="I35" s="17" t="s">
        <v>35</v>
      </c>
      <c r="J35" s="17">
        <v>80</v>
      </c>
      <c r="K35" s="17" t="s">
        <v>40</v>
      </c>
      <c r="L35" s="18">
        <v>8000</v>
      </c>
      <c r="M35" s="18">
        <f t="shared" si="5"/>
        <v>640000</v>
      </c>
      <c r="N35" s="18">
        <f t="shared" si="6"/>
        <v>32000</v>
      </c>
      <c r="O35" s="18">
        <f t="shared" si="2"/>
        <v>8000</v>
      </c>
      <c r="P35" s="34">
        <v>111</v>
      </c>
    </row>
    <row r="36" spans="1:16" s="20" customFormat="1" ht="15.75" customHeight="1" x14ac:dyDescent="0.35">
      <c r="A36" s="15">
        <f>IF(B36="","",SUBTOTAL(3,$B$13:B36))</f>
        <v>24</v>
      </c>
      <c r="B36" s="16" t="s">
        <v>62</v>
      </c>
      <c r="C36" s="17" t="s">
        <v>263</v>
      </c>
      <c r="D36" s="17" t="s">
        <v>32</v>
      </c>
      <c r="E36" s="17" t="s">
        <v>33</v>
      </c>
      <c r="F36" s="17">
        <v>65</v>
      </c>
      <c r="G36" s="17">
        <v>180</v>
      </c>
      <c r="H36" s="17" t="s">
        <v>34</v>
      </c>
      <c r="I36" s="17" t="s">
        <v>35</v>
      </c>
      <c r="J36" s="17">
        <v>84</v>
      </c>
      <c r="K36" s="17" t="s">
        <v>40</v>
      </c>
      <c r="L36" s="18">
        <v>3400</v>
      </c>
      <c r="M36" s="18">
        <f t="shared" si="5"/>
        <v>285600</v>
      </c>
      <c r="N36" s="18">
        <f t="shared" si="6"/>
        <v>13600</v>
      </c>
      <c r="O36" s="18">
        <f t="shared" si="2"/>
        <v>3400</v>
      </c>
      <c r="P36" s="34">
        <v>44</v>
      </c>
    </row>
    <row r="37" spans="1:16" s="20" customFormat="1" ht="15.75" customHeight="1" x14ac:dyDescent="0.35">
      <c r="A37" s="15">
        <f>IF(B37="","",SUBTOTAL(3,$B$13:B37))</f>
        <v>25</v>
      </c>
      <c r="B37" s="16" t="s">
        <v>427</v>
      </c>
      <c r="C37" s="17" t="s">
        <v>273</v>
      </c>
      <c r="D37" s="17" t="s">
        <v>32</v>
      </c>
      <c r="E37" s="17" t="s">
        <v>39</v>
      </c>
      <c r="F37" s="17">
        <v>65</v>
      </c>
      <c r="G37" s="17">
        <v>180</v>
      </c>
      <c r="H37" s="17" t="s">
        <v>34</v>
      </c>
      <c r="I37" s="17" t="s">
        <v>35</v>
      </c>
      <c r="J37" s="17">
        <v>76</v>
      </c>
      <c r="K37" s="17" t="s">
        <v>40</v>
      </c>
      <c r="L37" s="18">
        <v>5000</v>
      </c>
      <c r="M37" s="18">
        <f t="shared" si="5"/>
        <v>380000</v>
      </c>
      <c r="N37" s="18">
        <f t="shared" si="6"/>
        <v>20000</v>
      </c>
      <c r="O37" s="18">
        <f t="shared" si="2"/>
        <v>5000</v>
      </c>
      <c r="P37" s="34">
        <v>67</v>
      </c>
    </row>
    <row r="38" spans="1:16" s="1" customFormat="1" ht="17.5" customHeight="1" thickBot="1" x14ac:dyDescent="0.35">
      <c r="A38" s="21"/>
      <c r="B38" s="22" t="s">
        <v>66</v>
      </c>
      <c r="C38" s="23"/>
      <c r="D38" s="23"/>
      <c r="E38" s="23"/>
      <c r="F38" s="23"/>
      <c r="G38" s="23"/>
      <c r="H38" s="23"/>
      <c r="I38" s="23"/>
      <c r="J38" s="23"/>
      <c r="K38" s="23"/>
      <c r="L38" s="24">
        <f>SUBTOTAL(9,L13:L37)</f>
        <v>229930</v>
      </c>
      <c r="M38" s="24">
        <f>SUBTOTAL(9,M13:M37)</f>
        <v>22883440</v>
      </c>
      <c r="N38" s="24">
        <f>SUBTOTAL(9,N13:N37)</f>
        <v>919720</v>
      </c>
      <c r="O38" s="24">
        <f>SUBTOTAL(9,O13:O37)</f>
        <v>229930</v>
      </c>
      <c r="P38" s="25">
        <f>SUBTOTAL(9,P13:P37)</f>
        <v>2912</v>
      </c>
    </row>
    <row r="39" spans="1:16" ht="15" thickTop="1" x14ac:dyDescent="0.35">
      <c r="L39" s="27"/>
      <c r="M39" s="27"/>
      <c r="N39" s="27"/>
      <c r="O39" s="27"/>
      <c r="P39" s="27"/>
    </row>
  </sheetData>
  <autoFilter ref="A12:P37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149E-C500-4D6E-B8E9-C7C7212C4C22}">
  <sheetPr>
    <pageSetUpPr fitToPage="1"/>
  </sheetPr>
  <dimension ref="A1:P39"/>
  <sheetViews>
    <sheetView tabSelected="1" topLeftCell="B1" zoomScale="90" zoomScaleNormal="90" workbookViewId="0">
      <selection sqref="A1:B6"/>
    </sheetView>
  </sheetViews>
  <sheetFormatPr defaultColWidth="9.1796875" defaultRowHeight="14.5" x14ac:dyDescent="0.35"/>
  <cols>
    <col min="1" max="1" width="5.1796875" style="26" customWidth="1"/>
    <col min="2" max="2" width="86.81640625" style="26" bestFit="1" customWidth="1"/>
    <col min="3" max="3" width="16.26953125" style="26" bestFit="1" customWidth="1"/>
    <col min="4" max="5" width="6" style="6" customWidth="1"/>
    <col min="6" max="7" width="8" style="6" customWidth="1"/>
    <col min="8" max="8" width="22.81640625" style="6" customWidth="1"/>
    <col min="9" max="10" width="7.453125" style="6" customWidth="1"/>
    <col min="11" max="11" width="8.1796875" style="6" customWidth="1"/>
    <col min="12" max="12" width="11.7265625" style="5" customWidth="1"/>
    <col min="13" max="13" width="14.26953125" style="5" customWidth="1"/>
    <col min="14" max="14" width="12.453125" style="5" customWidth="1"/>
    <col min="15" max="15" width="18" style="5" customWidth="1"/>
    <col min="16" max="16" width="11.7265625" style="5" customWidth="1"/>
    <col min="17" max="16384" width="9.1796875" style="6"/>
  </cols>
  <sheetData>
    <row r="1" spans="1:16" s="4" customFormat="1" ht="22.5" x14ac:dyDescent="0.35">
      <c r="A1" s="64" t="s">
        <v>449</v>
      </c>
      <c r="B1" s="64"/>
      <c r="C1" s="61" t="s">
        <v>448</v>
      </c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</row>
    <row r="2" spans="1:16" s="4" customFormat="1" ht="19" x14ac:dyDescent="0.35">
      <c r="A2" s="64"/>
      <c r="B2" s="64"/>
      <c r="C2" s="62" t="s">
        <v>440</v>
      </c>
      <c r="D2" s="1"/>
      <c r="E2" s="1"/>
      <c r="F2" s="1"/>
      <c r="G2" s="1"/>
      <c r="H2" s="1"/>
      <c r="I2" s="1"/>
      <c r="J2" s="1"/>
      <c r="K2" s="1"/>
      <c r="L2" s="3"/>
      <c r="M2" s="3"/>
      <c r="N2" s="3"/>
      <c r="O2" s="3"/>
      <c r="P2" s="3"/>
    </row>
    <row r="3" spans="1:16" ht="9" customHeight="1" x14ac:dyDescent="0.35">
      <c r="A3" s="64"/>
      <c r="B3" s="64"/>
      <c r="C3" s="63" t="s">
        <v>0</v>
      </c>
      <c r="D3" s="1"/>
      <c r="E3" s="1"/>
      <c r="F3" s="1"/>
      <c r="G3" s="1"/>
      <c r="H3" s="1"/>
      <c r="I3" s="1"/>
      <c r="J3" s="1"/>
      <c r="K3" s="1"/>
    </row>
    <row r="4" spans="1:16" ht="9" customHeight="1" x14ac:dyDescent="0.35">
      <c r="A4" s="64"/>
      <c r="B4" s="64"/>
      <c r="C4" s="2"/>
      <c r="D4" s="1"/>
      <c r="E4" s="1"/>
      <c r="F4" s="1"/>
      <c r="G4" s="1"/>
      <c r="H4" s="1"/>
      <c r="I4" s="1"/>
      <c r="J4" s="1"/>
      <c r="K4" s="1"/>
    </row>
    <row r="5" spans="1:16" ht="22.5" customHeight="1" x14ac:dyDescent="0.35">
      <c r="A5" s="64"/>
      <c r="B5" s="64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 ht="19" customHeight="1" x14ac:dyDescent="0.35">
      <c r="A6" s="64"/>
      <c r="B6" s="64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6" ht="15" customHeight="1" x14ac:dyDescent="0.35"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8" customFormat="1" ht="15" thickBot="1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9" customFormat="1" ht="25.5" customHeight="1" thickTop="1" x14ac:dyDescent="0.35">
      <c r="A9" s="50" t="s">
        <v>1</v>
      </c>
      <c r="B9" s="53" t="s">
        <v>2</v>
      </c>
      <c r="C9" s="53" t="s">
        <v>3</v>
      </c>
      <c r="D9" s="54" t="s">
        <v>4</v>
      </c>
      <c r="E9" s="55"/>
      <c r="F9" s="58" t="s">
        <v>5</v>
      </c>
      <c r="G9" s="58"/>
      <c r="H9" s="58"/>
      <c r="I9" s="36" t="s">
        <v>6</v>
      </c>
      <c r="J9" s="36" t="s">
        <v>7</v>
      </c>
      <c r="K9" s="36" t="s">
        <v>8</v>
      </c>
      <c r="L9" s="39" t="s">
        <v>9</v>
      </c>
      <c r="M9" s="41" t="s">
        <v>10</v>
      </c>
      <c r="N9" s="42"/>
      <c r="O9" s="45" t="s">
        <v>91</v>
      </c>
      <c r="P9" s="48" t="s">
        <v>11</v>
      </c>
    </row>
    <row r="10" spans="1:16" s="9" customFormat="1" ht="18.75" customHeight="1" x14ac:dyDescent="0.35">
      <c r="A10" s="51"/>
      <c r="B10" s="37"/>
      <c r="C10" s="37"/>
      <c r="D10" s="56"/>
      <c r="E10" s="57"/>
      <c r="F10" s="59" t="s">
        <v>12</v>
      </c>
      <c r="G10" s="59"/>
      <c r="H10" s="60" t="s">
        <v>13</v>
      </c>
      <c r="I10" s="37"/>
      <c r="J10" s="37"/>
      <c r="K10" s="37"/>
      <c r="L10" s="40"/>
      <c r="M10" s="43"/>
      <c r="N10" s="44"/>
      <c r="O10" s="46"/>
      <c r="P10" s="49"/>
    </row>
    <row r="11" spans="1:16" s="9" customFormat="1" ht="18.75" customHeight="1" x14ac:dyDescent="0.35">
      <c r="A11" s="52"/>
      <c r="B11" s="38"/>
      <c r="C11" s="38"/>
      <c r="D11" s="10" t="s">
        <v>14</v>
      </c>
      <c r="E11" s="10" t="s">
        <v>15</v>
      </c>
      <c r="F11" s="10" t="s">
        <v>14</v>
      </c>
      <c r="G11" s="10" t="s">
        <v>15</v>
      </c>
      <c r="H11" s="59"/>
      <c r="I11" s="38"/>
      <c r="J11" s="38"/>
      <c r="K11" s="38"/>
      <c r="L11" s="40"/>
      <c r="M11" s="10" t="s">
        <v>14</v>
      </c>
      <c r="N11" s="10" t="s">
        <v>15</v>
      </c>
      <c r="O11" s="47"/>
      <c r="P11" s="49"/>
    </row>
    <row r="12" spans="1:16" s="14" customFormat="1" ht="13.5" customHeight="1" x14ac:dyDescent="0.35">
      <c r="A12" s="11" t="s">
        <v>16</v>
      </c>
      <c r="B12" s="12" t="s">
        <v>17</v>
      </c>
      <c r="C12" s="12" t="s">
        <v>18</v>
      </c>
      <c r="D12" s="12" t="s">
        <v>19</v>
      </c>
      <c r="E12" s="12" t="s">
        <v>20</v>
      </c>
      <c r="F12" s="12" t="s">
        <v>21</v>
      </c>
      <c r="G12" s="12" t="s">
        <v>22</v>
      </c>
      <c r="H12" s="12" t="s">
        <v>23</v>
      </c>
      <c r="I12" s="12" t="s">
        <v>24</v>
      </c>
      <c r="J12" s="12" t="s">
        <v>25</v>
      </c>
      <c r="K12" s="12" t="s">
        <v>26</v>
      </c>
      <c r="L12" s="12" t="s">
        <v>27</v>
      </c>
      <c r="M12" s="12" t="s">
        <v>28</v>
      </c>
      <c r="N12" s="12" t="s">
        <v>29</v>
      </c>
      <c r="O12" s="12" t="s">
        <v>30</v>
      </c>
      <c r="P12" s="13" t="s">
        <v>31</v>
      </c>
    </row>
    <row r="13" spans="1:16" s="20" customFormat="1" ht="15.75" customHeight="1" x14ac:dyDescent="0.35">
      <c r="A13" s="15">
        <f>IF(B13="","",SUBTOTAL(3,$B$13:B13))</f>
        <v>1</v>
      </c>
      <c r="B13" s="16" t="s">
        <v>287</v>
      </c>
      <c r="C13" s="17" t="s">
        <v>92</v>
      </c>
      <c r="D13" s="17" t="s">
        <v>32</v>
      </c>
      <c r="E13" s="17" t="s">
        <v>33</v>
      </c>
      <c r="F13" s="17">
        <v>65</v>
      </c>
      <c r="G13" s="17">
        <v>180</v>
      </c>
      <c r="H13" s="17" t="s">
        <v>34</v>
      </c>
      <c r="I13" s="17" t="s">
        <v>35</v>
      </c>
      <c r="J13" s="17">
        <v>96</v>
      </c>
      <c r="K13" s="17" t="s">
        <v>36</v>
      </c>
      <c r="L13" s="18">
        <v>4910</v>
      </c>
      <c r="M13" s="18">
        <f>L13*J13</f>
        <v>471360</v>
      </c>
      <c r="N13" s="18">
        <f>4*L13</f>
        <v>19640</v>
      </c>
      <c r="O13" s="18">
        <f t="shared" ref="O13:O37" si="0">L13</f>
        <v>4910</v>
      </c>
      <c r="P13" s="34">
        <v>46</v>
      </c>
    </row>
    <row r="14" spans="1:16" s="20" customFormat="1" ht="15.75" customHeight="1" x14ac:dyDescent="0.35">
      <c r="A14" s="15">
        <f>IF(B14="","",SUBTOTAL(3,$B$13:B14))</f>
        <v>2</v>
      </c>
      <c r="B14" s="16" t="s">
        <v>288</v>
      </c>
      <c r="C14" s="17" t="s">
        <v>93</v>
      </c>
      <c r="D14" s="17" t="s">
        <v>32</v>
      </c>
      <c r="E14" s="17" t="s">
        <v>33</v>
      </c>
      <c r="F14" s="17">
        <v>65</v>
      </c>
      <c r="G14" s="17">
        <v>180</v>
      </c>
      <c r="H14" s="17" t="s">
        <v>34</v>
      </c>
      <c r="I14" s="17" t="s">
        <v>35</v>
      </c>
      <c r="J14" s="17">
        <v>72</v>
      </c>
      <c r="K14" s="17" t="s">
        <v>40</v>
      </c>
      <c r="L14" s="18">
        <v>5510</v>
      </c>
      <c r="M14" s="18">
        <f t="shared" ref="M14:M21" si="1">L14*J14</f>
        <v>396720</v>
      </c>
      <c r="N14" s="18">
        <f t="shared" ref="N14:N21" si="2">4*L14</f>
        <v>22040</v>
      </c>
      <c r="O14" s="18">
        <f t="shared" si="0"/>
        <v>5510</v>
      </c>
      <c r="P14" s="34">
        <v>39</v>
      </c>
    </row>
    <row r="15" spans="1:16" s="20" customFormat="1" ht="15.75" customHeight="1" x14ac:dyDescent="0.35">
      <c r="A15" s="15">
        <f>IF(B15="","",SUBTOTAL(3,$B$13:B15))</f>
        <v>3</v>
      </c>
      <c r="B15" s="16" t="s">
        <v>299</v>
      </c>
      <c r="C15" s="17" t="s">
        <v>110</v>
      </c>
      <c r="D15" s="17" t="s">
        <v>32</v>
      </c>
      <c r="E15" s="17" t="s">
        <v>39</v>
      </c>
      <c r="F15" s="17">
        <v>65</v>
      </c>
      <c r="G15" s="17">
        <v>180</v>
      </c>
      <c r="H15" s="17" t="s">
        <v>34</v>
      </c>
      <c r="I15" s="17" t="s">
        <v>35</v>
      </c>
      <c r="J15" s="17">
        <v>64</v>
      </c>
      <c r="K15" s="17" t="s">
        <v>40</v>
      </c>
      <c r="L15" s="18">
        <v>7000</v>
      </c>
      <c r="M15" s="18">
        <f t="shared" si="1"/>
        <v>448000</v>
      </c>
      <c r="N15" s="18">
        <f t="shared" si="2"/>
        <v>28000</v>
      </c>
      <c r="O15" s="18">
        <f t="shared" si="0"/>
        <v>7000</v>
      </c>
      <c r="P15" s="34">
        <v>80</v>
      </c>
    </row>
    <row r="16" spans="1:16" s="20" customFormat="1" ht="15.75" customHeight="1" x14ac:dyDescent="0.35">
      <c r="A16" s="15">
        <f>IF(B16="","",SUBTOTAL(3,$B$13:B16))</f>
        <v>4</v>
      </c>
      <c r="B16" s="16" t="s">
        <v>300</v>
      </c>
      <c r="C16" s="17" t="s">
        <v>111</v>
      </c>
      <c r="D16" s="17" t="s">
        <v>32</v>
      </c>
      <c r="E16" s="17" t="s">
        <v>39</v>
      </c>
      <c r="F16" s="17">
        <v>65</v>
      </c>
      <c r="G16" s="17">
        <v>180</v>
      </c>
      <c r="H16" s="17" t="s">
        <v>34</v>
      </c>
      <c r="I16" s="17" t="s">
        <v>35</v>
      </c>
      <c r="J16" s="17">
        <v>140</v>
      </c>
      <c r="K16" s="17" t="s">
        <v>36</v>
      </c>
      <c r="L16" s="18">
        <v>33000</v>
      </c>
      <c r="M16" s="18">
        <f t="shared" si="1"/>
        <v>4620000</v>
      </c>
      <c r="N16" s="18">
        <f t="shared" si="2"/>
        <v>132000</v>
      </c>
      <c r="O16" s="18">
        <f t="shared" si="0"/>
        <v>33000</v>
      </c>
      <c r="P16" s="34">
        <v>751</v>
      </c>
    </row>
    <row r="17" spans="1:16" s="20" customFormat="1" ht="15.75" customHeight="1" x14ac:dyDescent="0.35">
      <c r="A17" s="15">
        <f>IF(B17="","",SUBTOTAL(3,$B$13:B17))</f>
        <v>5</v>
      </c>
      <c r="B17" s="16" t="s">
        <v>72</v>
      </c>
      <c r="C17" s="17" t="s">
        <v>121</v>
      </c>
      <c r="D17" s="17" t="s">
        <v>32</v>
      </c>
      <c r="E17" s="17" t="s">
        <v>33</v>
      </c>
      <c r="F17" s="17">
        <v>65</v>
      </c>
      <c r="G17" s="17">
        <v>180</v>
      </c>
      <c r="H17" s="17" t="s">
        <v>34</v>
      </c>
      <c r="I17" s="17" t="s">
        <v>35</v>
      </c>
      <c r="J17" s="17">
        <v>136</v>
      </c>
      <c r="K17" s="17" t="s">
        <v>36</v>
      </c>
      <c r="L17" s="18">
        <v>2980</v>
      </c>
      <c r="M17" s="18">
        <f t="shared" si="1"/>
        <v>405280</v>
      </c>
      <c r="N17" s="18">
        <f t="shared" si="2"/>
        <v>11920</v>
      </c>
      <c r="O17" s="18">
        <f t="shared" si="0"/>
        <v>2980</v>
      </c>
      <c r="P17" s="34">
        <v>57</v>
      </c>
    </row>
    <row r="18" spans="1:16" s="20" customFormat="1" ht="15.75" customHeight="1" x14ac:dyDescent="0.35">
      <c r="A18" s="15">
        <f>IF(B18="","",SUBTOTAL(3,$B$13:B18))</f>
        <v>6</v>
      </c>
      <c r="B18" s="16" t="s">
        <v>312</v>
      </c>
      <c r="C18" s="17" t="s">
        <v>128</v>
      </c>
      <c r="D18" s="17" t="s">
        <v>32</v>
      </c>
      <c r="E18" s="17" t="s">
        <v>39</v>
      </c>
      <c r="F18" s="17">
        <v>65</v>
      </c>
      <c r="G18" s="17">
        <v>180</v>
      </c>
      <c r="H18" s="17" t="s">
        <v>34</v>
      </c>
      <c r="I18" s="17" t="s">
        <v>35</v>
      </c>
      <c r="J18" s="17">
        <v>56</v>
      </c>
      <c r="K18" s="17" t="s">
        <v>40</v>
      </c>
      <c r="L18" s="18">
        <v>1000</v>
      </c>
      <c r="M18" s="18">
        <f t="shared" si="1"/>
        <v>56000</v>
      </c>
      <c r="N18" s="18">
        <f t="shared" si="2"/>
        <v>4000</v>
      </c>
      <c r="O18" s="18">
        <f t="shared" si="0"/>
        <v>1000</v>
      </c>
      <c r="P18" s="34">
        <v>11</v>
      </c>
    </row>
    <row r="19" spans="1:16" s="20" customFormat="1" ht="15.75" customHeight="1" x14ac:dyDescent="0.35">
      <c r="A19" s="15">
        <f>IF(B19="","",SUBTOTAL(3,$B$13:B19))</f>
        <v>7</v>
      </c>
      <c r="B19" s="16" t="s">
        <v>50</v>
      </c>
      <c r="C19" s="17" t="s">
        <v>139</v>
      </c>
      <c r="D19" s="17" t="s">
        <v>32</v>
      </c>
      <c r="E19" s="17" t="s">
        <v>33</v>
      </c>
      <c r="F19" s="17">
        <v>65</v>
      </c>
      <c r="G19" s="17">
        <v>180</v>
      </c>
      <c r="H19" s="17" t="s">
        <v>34</v>
      </c>
      <c r="I19" s="17" t="s">
        <v>35</v>
      </c>
      <c r="J19" s="17">
        <v>136</v>
      </c>
      <c r="K19" s="17" t="s">
        <v>36</v>
      </c>
      <c r="L19" s="18">
        <v>5500</v>
      </c>
      <c r="M19" s="18">
        <f t="shared" si="1"/>
        <v>748000</v>
      </c>
      <c r="N19" s="18">
        <f t="shared" si="2"/>
        <v>22000</v>
      </c>
      <c r="O19" s="18">
        <f t="shared" si="0"/>
        <v>5500</v>
      </c>
      <c r="P19" s="34">
        <v>105</v>
      </c>
    </row>
    <row r="20" spans="1:16" s="20" customFormat="1" ht="15.75" customHeight="1" x14ac:dyDescent="0.35">
      <c r="A20" s="15">
        <f>IF(B20="","",SUBTOTAL(3,$B$13:B20))</f>
        <v>8</v>
      </c>
      <c r="B20" s="16" t="s">
        <v>328</v>
      </c>
      <c r="C20" s="17" t="s">
        <v>150</v>
      </c>
      <c r="D20" s="17" t="s">
        <v>32</v>
      </c>
      <c r="E20" s="17" t="s">
        <v>39</v>
      </c>
      <c r="F20" s="17">
        <v>65</v>
      </c>
      <c r="G20" s="17">
        <v>180</v>
      </c>
      <c r="H20" s="17" t="s">
        <v>34</v>
      </c>
      <c r="I20" s="17" t="s">
        <v>35</v>
      </c>
      <c r="J20" s="17">
        <v>56</v>
      </c>
      <c r="K20" s="17" t="s">
        <v>40</v>
      </c>
      <c r="L20" s="18">
        <v>2000</v>
      </c>
      <c r="M20" s="18">
        <f t="shared" si="1"/>
        <v>112000</v>
      </c>
      <c r="N20" s="18">
        <f t="shared" si="2"/>
        <v>8000</v>
      </c>
      <c r="O20" s="18">
        <f t="shared" si="0"/>
        <v>2000</v>
      </c>
      <c r="P20" s="34">
        <v>21</v>
      </c>
    </row>
    <row r="21" spans="1:16" s="20" customFormat="1" ht="15.75" customHeight="1" x14ac:dyDescent="0.35">
      <c r="A21" s="15">
        <f>IF(B21="","",SUBTOTAL(3,$B$13:B21))</f>
        <v>9</v>
      </c>
      <c r="B21" s="16" t="s">
        <v>331</v>
      </c>
      <c r="C21" s="17" t="s">
        <v>153</v>
      </c>
      <c r="D21" s="17" t="s">
        <v>32</v>
      </c>
      <c r="E21" s="17" t="s">
        <v>45</v>
      </c>
      <c r="F21" s="17">
        <v>65</v>
      </c>
      <c r="G21" s="17">
        <v>180</v>
      </c>
      <c r="H21" s="17" t="s">
        <v>34</v>
      </c>
      <c r="I21" s="17" t="s">
        <v>35</v>
      </c>
      <c r="J21" s="17">
        <v>164</v>
      </c>
      <c r="K21" s="17" t="s">
        <v>36</v>
      </c>
      <c r="L21" s="18">
        <v>1000</v>
      </c>
      <c r="M21" s="18">
        <f t="shared" si="1"/>
        <v>164000</v>
      </c>
      <c r="N21" s="18">
        <f t="shared" si="2"/>
        <v>4000</v>
      </c>
      <c r="O21" s="18">
        <f t="shared" si="0"/>
        <v>1000</v>
      </c>
      <c r="P21" s="34">
        <v>20</v>
      </c>
    </row>
    <row r="22" spans="1:16" s="20" customFormat="1" ht="15.75" customHeight="1" x14ac:dyDescent="0.35">
      <c r="A22" s="15">
        <f>IF(B22="","",SUBTOTAL(3,$B$13:B22))</f>
        <v>10</v>
      </c>
      <c r="B22" s="16" t="s">
        <v>74</v>
      </c>
      <c r="C22" s="17" t="s">
        <v>167</v>
      </c>
      <c r="D22" s="17" t="s">
        <v>32</v>
      </c>
      <c r="E22" s="17" t="s">
        <v>33</v>
      </c>
      <c r="F22" s="17">
        <v>65</v>
      </c>
      <c r="G22" s="17">
        <v>180</v>
      </c>
      <c r="H22" s="17" t="s">
        <v>34</v>
      </c>
      <c r="I22" s="17" t="s">
        <v>35</v>
      </c>
      <c r="J22" s="17">
        <v>296</v>
      </c>
      <c r="K22" s="17" t="s">
        <v>90</v>
      </c>
      <c r="L22" s="18">
        <v>300</v>
      </c>
      <c r="M22" s="18">
        <f t="shared" ref="M22:M30" si="3">L22*J22</f>
        <v>88800</v>
      </c>
      <c r="N22" s="18">
        <f t="shared" ref="N22:N30" si="4">4*L22</f>
        <v>1200</v>
      </c>
      <c r="O22" s="18">
        <f t="shared" si="0"/>
        <v>300</v>
      </c>
      <c r="P22" s="34">
        <v>16</v>
      </c>
    </row>
    <row r="23" spans="1:16" s="20" customFormat="1" ht="15.75" customHeight="1" x14ac:dyDescent="0.35">
      <c r="A23" s="15">
        <f>IF(B23="","",SUBTOTAL(3,$B$13:B23))</f>
        <v>11</v>
      </c>
      <c r="B23" s="16" t="s">
        <v>351</v>
      </c>
      <c r="C23" s="17" t="s">
        <v>177</v>
      </c>
      <c r="D23" s="17" t="s">
        <v>438</v>
      </c>
      <c r="E23" s="17" t="s">
        <v>33</v>
      </c>
      <c r="F23" s="17">
        <v>65</v>
      </c>
      <c r="G23" s="17">
        <v>180</v>
      </c>
      <c r="H23" s="17" t="s">
        <v>286</v>
      </c>
      <c r="I23" s="17" t="s">
        <v>439</v>
      </c>
      <c r="J23" s="17">
        <v>108</v>
      </c>
      <c r="K23" s="17" t="s">
        <v>36</v>
      </c>
      <c r="L23" s="18">
        <v>19000</v>
      </c>
      <c r="M23" s="18">
        <f t="shared" si="3"/>
        <v>2052000</v>
      </c>
      <c r="N23" s="18">
        <f t="shared" si="4"/>
        <v>76000</v>
      </c>
      <c r="O23" s="18">
        <f t="shared" si="0"/>
        <v>19000</v>
      </c>
      <c r="P23" s="34">
        <v>190</v>
      </c>
    </row>
    <row r="24" spans="1:16" s="20" customFormat="1" ht="15.75" customHeight="1" x14ac:dyDescent="0.35">
      <c r="A24" s="15">
        <f>IF(B24="","",SUBTOTAL(3,$B$13:B24))</f>
        <v>12</v>
      </c>
      <c r="B24" s="16" t="s">
        <v>353</v>
      </c>
      <c r="C24" s="17" t="s">
        <v>179</v>
      </c>
      <c r="D24" s="17" t="s">
        <v>438</v>
      </c>
      <c r="E24" s="17" t="s">
        <v>33</v>
      </c>
      <c r="F24" s="17">
        <v>65</v>
      </c>
      <c r="G24" s="17">
        <v>180</v>
      </c>
      <c r="H24" s="17" t="s">
        <v>286</v>
      </c>
      <c r="I24" s="17" t="s">
        <v>439</v>
      </c>
      <c r="J24" s="17">
        <v>64</v>
      </c>
      <c r="K24" s="17" t="s">
        <v>40</v>
      </c>
      <c r="L24" s="18">
        <v>17080</v>
      </c>
      <c r="M24" s="18">
        <f t="shared" si="3"/>
        <v>1093120</v>
      </c>
      <c r="N24" s="18">
        <f t="shared" si="4"/>
        <v>68320</v>
      </c>
      <c r="O24" s="18">
        <f t="shared" si="0"/>
        <v>17080</v>
      </c>
      <c r="P24" s="34">
        <v>113</v>
      </c>
    </row>
    <row r="25" spans="1:16" s="20" customFormat="1" ht="15.75" customHeight="1" x14ac:dyDescent="0.35">
      <c r="A25" s="15">
        <f>IF(B25="","",SUBTOTAL(3,$B$13:B25))</f>
        <v>13</v>
      </c>
      <c r="B25" s="16" t="s">
        <v>362</v>
      </c>
      <c r="C25" s="17" t="s">
        <v>188</v>
      </c>
      <c r="D25" s="17" t="s">
        <v>32</v>
      </c>
      <c r="E25" s="17" t="s">
        <v>39</v>
      </c>
      <c r="F25" s="17">
        <v>65</v>
      </c>
      <c r="G25" s="17">
        <v>180</v>
      </c>
      <c r="H25" s="17" t="s">
        <v>286</v>
      </c>
      <c r="I25" s="17" t="s">
        <v>439</v>
      </c>
      <c r="J25" s="17">
        <v>48</v>
      </c>
      <c r="K25" s="17" t="s">
        <v>40</v>
      </c>
      <c r="L25" s="18">
        <v>11200</v>
      </c>
      <c r="M25" s="18">
        <f t="shared" si="3"/>
        <v>537600</v>
      </c>
      <c r="N25" s="18">
        <f t="shared" si="4"/>
        <v>44800</v>
      </c>
      <c r="O25" s="18">
        <f t="shared" si="0"/>
        <v>11200</v>
      </c>
      <c r="P25" s="34">
        <v>56</v>
      </c>
    </row>
    <row r="26" spans="1:16" s="20" customFormat="1" ht="15.75" customHeight="1" x14ac:dyDescent="0.35">
      <c r="A26" s="15">
        <f>IF(B26="","",SUBTOTAL(3,$B$13:B26))</f>
        <v>14</v>
      </c>
      <c r="B26" s="16" t="s">
        <v>366</v>
      </c>
      <c r="C26" s="17" t="s">
        <v>192</v>
      </c>
      <c r="D26" s="17" t="s">
        <v>438</v>
      </c>
      <c r="E26" s="17" t="s">
        <v>33</v>
      </c>
      <c r="F26" s="17">
        <v>65</v>
      </c>
      <c r="G26" s="17">
        <v>180</v>
      </c>
      <c r="H26" s="17" t="s">
        <v>286</v>
      </c>
      <c r="I26" s="17" t="s">
        <v>439</v>
      </c>
      <c r="J26" s="17">
        <v>40</v>
      </c>
      <c r="K26" s="17" t="s">
        <v>40</v>
      </c>
      <c r="L26" s="18">
        <v>9200</v>
      </c>
      <c r="M26" s="18">
        <f t="shared" si="3"/>
        <v>368000</v>
      </c>
      <c r="N26" s="18">
        <f t="shared" si="4"/>
        <v>36800</v>
      </c>
      <c r="O26" s="18">
        <f t="shared" si="0"/>
        <v>9200</v>
      </c>
      <c r="P26" s="34">
        <v>41</v>
      </c>
    </row>
    <row r="27" spans="1:16" s="20" customFormat="1" ht="15.75" customHeight="1" x14ac:dyDescent="0.35">
      <c r="A27" s="15">
        <f>IF(B27="","",SUBTOTAL(3,$B$13:B27))</f>
        <v>15</v>
      </c>
      <c r="B27" s="16" t="s">
        <v>369</v>
      </c>
      <c r="C27" s="17" t="s">
        <v>195</v>
      </c>
      <c r="D27" s="17" t="s">
        <v>438</v>
      </c>
      <c r="E27" s="17" t="s">
        <v>33</v>
      </c>
      <c r="F27" s="17">
        <v>65</v>
      </c>
      <c r="G27" s="17">
        <v>180</v>
      </c>
      <c r="H27" s="17" t="s">
        <v>286</v>
      </c>
      <c r="I27" s="17" t="s">
        <v>439</v>
      </c>
      <c r="J27" s="17">
        <v>52</v>
      </c>
      <c r="K27" s="17" t="s">
        <v>40</v>
      </c>
      <c r="L27" s="18">
        <v>25600</v>
      </c>
      <c r="M27" s="18">
        <f t="shared" si="3"/>
        <v>1331200</v>
      </c>
      <c r="N27" s="18">
        <f t="shared" si="4"/>
        <v>102400</v>
      </c>
      <c r="O27" s="18">
        <f t="shared" si="0"/>
        <v>25600</v>
      </c>
      <c r="P27" s="34">
        <v>134</v>
      </c>
    </row>
    <row r="28" spans="1:16" s="20" customFormat="1" ht="15.75" customHeight="1" x14ac:dyDescent="0.35">
      <c r="A28" s="15">
        <f>IF(B28="","",SUBTOTAL(3,$B$13:B28))</f>
        <v>16</v>
      </c>
      <c r="B28" s="16" t="s">
        <v>380</v>
      </c>
      <c r="C28" s="17" t="s">
        <v>206</v>
      </c>
      <c r="D28" s="17" t="s">
        <v>438</v>
      </c>
      <c r="E28" s="17" t="s">
        <v>33</v>
      </c>
      <c r="F28" s="17">
        <v>65</v>
      </c>
      <c r="G28" s="17">
        <v>180</v>
      </c>
      <c r="H28" s="17" t="s">
        <v>286</v>
      </c>
      <c r="I28" s="17" t="s">
        <v>439</v>
      </c>
      <c r="J28" s="17">
        <v>124</v>
      </c>
      <c r="K28" s="17" t="s">
        <v>36</v>
      </c>
      <c r="L28" s="18">
        <v>36500</v>
      </c>
      <c r="M28" s="18">
        <f t="shared" si="3"/>
        <v>4526000</v>
      </c>
      <c r="N28" s="18">
        <f t="shared" si="4"/>
        <v>146000</v>
      </c>
      <c r="O28" s="18">
        <f t="shared" si="0"/>
        <v>36500</v>
      </c>
      <c r="P28" s="34">
        <v>424</v>
      </c>
    </row>
    <row r="29" spans="1:16" s="20" customFormat="1" ht="15.75" customHeight="1" x14ac:dyDescent="0.35">
      <c r="A29" s="15">
        <f>IF(B29="","",SUBTOTAL(3,$B$13:B29))</f>
        <v>17</v>
      </c>
      <c r="B29" s="16" t="s">
        <v>386</v>
      </c>
      <c r="C29" s="17" t="s">
        <v>212</v>
      </c>
      <c r="D29" s="17" t="s">
        <v>438</v>
      </c>
      <c r="E29" s="17" t="s">
        <v>33</v>
      </c>
      <c r="F29" s="17">
        <v>65</v>
      </c>
      <c r="G29" s="17">
        <v>180</v>
      </c>
      <c r="H29" s="17" t="s">
        <v>286</v>
      </c>
      <c r="I29" s="17" t="s">
        <v>439</v>
      </c>
      <c r="J29" s="17">
        <v>36</v>
      </c>
      <c r="K29" s="17" t="s">
        <v>40</v>
      </c>
      <c r="L29" s="18">
        <v>7990</v>
      </c>
      <c r="M29" s="18">
        <f t="shared" si="3"/>
        <v>287640</v>
      </c>
      <c r="N29" s="18">
        <f t="shared" si="4"/>
        <v>31960</v>
      </c>
      <c r="O29" s="18">
        <f t="shared" si="0"/>
        <v>7990</v>
      </c>
      <c r="P29" s="34">
        <v>33</v>
      </c>
    </row>
    <row r="30" spans="1:16" s="20" customFormat="1" ht="15.75" customHeight="1" x14ac:dyDescent="0.35">
      <c r="A30" s="15">
        <f>IF(B30="","",SUBTOTAL(3,$B$13:B30))</f>
        <v>18</v>
      </c>
      <c r="B30" s="16" t="s">
        <v>390</v>
      </c>
      <c r="C30" s="17" t="s">
        <v>216</v>
      </c>
      <c r="D30" s="17" t="s">
        <v>438</v>
      </c>
      <c r="E30" s="17" t="s">
        <v>33</v>
      </c>
      <c r="F30" s="17">
        <v>65</v>
      </c>
      <c r="G30" s="17">
        <v>180</v>
      </c>
      <c r="H30" s="17" t="s">
        <v>286</v>
      </c>
      <c r="I30" s="17" t="s">
        <v>439</v>
      </c>
      <c r="J30" s="17">
        <v>92</v>
      </c>
      <c r="K30" s="17" t="s">
        <v>36</v>
      </c>
      <c r="L30" s="18">
        <v>20020</v>
      </c>
      <c r="M30" s="18">
        <f t="shared" si="3"/>
        <v>1841840</v>
      </c>
      <c r="N30" s="18">
        <f t="shared" si="4"/>
        <v>80080</v>
      </c>
      <c r="O30" s="18">
        <f t="shared" si="0"/>
        <v>20020</v>
      </c>
      <c r="P30" s="34">
        <v>178</v>
      </c>
    </row>
    <row r="31" spans="1:16" s="20" customFormat="1" ht="15.75" customHeight="1" x14ac:dyDescent="0.35">
      <c r="A31" s="15">
        <f>IF(B31="","",SUBTOTAL(3,$B$13:B31))</f>
        <v>19</v>
      </c>
      <c r="B31" s="16" t="s">
        <v>401</v>
      </c>
      <c r="C31" s="17" t="s">
        <v>227</v>
      </c>
      <c r="D31" s="17" t="s">
        <v>438</v>
      </c>
      <c r="E31" s="17" t="s">
        <v>33</v>
      </c>
      <c r="F31" s="17">
        <v>65</v>
      </c>
      <c r="G31" s="17">
        <v>180</v>
      </c>
      <c r="H31" s="17" t="s">
        <v>286</v>
      </c>
      <c r="I31" s="17" t="s">
        <v>439</v>
      </c>
      <c r="J31" s="17">
        <v>140</v>
      </c>
      <c r="K31" s="17" t="s">
        <v>36</v>
      </c>
      <c r="L31" s="18">
        <v>10770</v>
      </c>
      <c r="M31" s="18">
        <f t="shared" ref="M31:M37" si="5">L31*J31</f>
        <v>1507800</v>
      </c>
      <c r="N31" s="18">
        <f t="shared" ref="N31:N37" si="6">4*L31</f>
        <v>43080</v>
      </c>
      <c r="O31" s="18">
        <f t="shared" si="0"/>
        <v>10770</v>
      </c>
      <c r="P31" s="34">
        <v>138</v>
      </c>
    </row>
    <row r="32" spans="1:16" s="20" customFormat="1" ht="15.75" customHeight="1" x14ac:dyDescent="0.35">
      <c r="A32" s="15">
        <f>IF(B32="","",SUBTOTAL(3,$B$13:B32))</f>
        <v>20</v>
      </c>
      <c r="B32" s="16" t="s">
        <v>402</v>
      </c>
      <c r="C32" s="17" t="s">
        <v>228</v>
      </c>
      <c r="D32" s="17" t="s">
        <v>438</v>
      </c>
      <c r="E32" s="17" t="s">
        <v>33</v>
      </c>
      <c r="F32" s="17">
        <v>65</v>
      </c>
      <c r="G32" s="17">
        <v>180</v>
      </c>
      <c r="H32" s="17" t="s">
        <v>286</v>
      </c>
      <c r="I32" s="17" t="s">
        <v>439</v>
      </c>
      <c r="J32" s="17">
        <v>108</v>
      </c>
      <c r="K32" s="17" t="s">
        <v>36</v>
      </c>
      <c r="L32" s="18">
        <v>12070</v>
      </c>
      <c r="M32" s="18">
        <f t="shared" si="5"/>
        <v>1303560</v>
      </c>
      <c r="N32" s="18">
        <f t="shared" si="6"/>
        <v>48280</v>
      </c>
      <c r="O32" s="18">
        <f t="shared" si="0"/>
        <v>12070</v>
      </c>
      <c r="P32" s="34">
        <v>120</v>
      </c>
    </row>
    <row r="33" spans="1:16" s="20" customFormat="1" ht="15.75" customHeight="1" x14ac:dyDescent="0.35">
      <c r="A33" s="15">
        <f>IF(B33="","",SUBTOTAL(3,$B$13:B33))</f>
        <v>21</v>
      </c>
      <c r="B33" s="16" t="s">
        <v>403</v>
      </c>
      <c r="C33" s="17" t="s">
        <v>229</v>
      </c>
      <c r="D33" s="17" t="s">
        <v>438</v>
      </c>
      <c r="E33" s="17" t="s">
        <v>33</v>
      </c>
      <c r="F33" s="17">
        <v>65</v>
      </c>
      <c r="G33" s="17">
        <v>180</v>
      </c>
      <c r="H33" s="17" t="s">
        <v>286</v>
      </c>
      <c r="I33" s="17" t="s">
        <v>439</v>
      </c>
      <c r="J33" s="17">
        <v>76</v>
      </c>
      <c r="K33" s="17" t="s">
        <v>40</v>
      </c>
      <c r="L33" s="18">
        <v>12000</v>
      </c>
      <c r="M33" s="18">
        <f t="shared" si="5"/>
        <v>912000</v>
      </c>
      <c r="N33" s="18">
        <f t="shared" si="6"/>
        <v>48000</v>
      </c>
      <c r="O33" s="18">
        <f t="shared" si="0"/>
        <v>12000</v>
      </c>
      <c r="P33" s="34">
        <v>92</v>
      </c>
    </row>
    <row r="34" spans="1:16" s="20" customFormat="1" ht="15.75" customHeight="1" x14ac:dyDescent="0.35">
      <c r="A34" s="15">
        <f>IF(B34="","",SUBTOTAL(3,$B$13:B34))</f>
        <v>22</v>
      </c>
      <c r="B34" s="16" t="s">
        <v>59</v>
      </c>
      <c r="C34" s="17" t="s">
        <v>253</v>
      </c>
      <c r="D34" s="17" t="s">
        <v>32</v>
      </c>
      <c r="E34" s="17" t="s">
        <v>33</v>
      </c>
      <c r="F34" s="17">
        <v>65</v>
      </c>
      <c r="G34" s="17">
        <v>180</v>
      </c>
      <c r="H34" s="17" t="s">
        <v>34</v>
      </c>
      <c r="I34" s="17" t="s">
        <v>35</v>
      </c>
      <c r="J34" s="17">
        <v>92</v>
      </c>
      <c r="K34" s="17" t="s">
        <v>36</v>
      </c>
      <c r="L34" s="18">
        <v>2800</v>
      </c>
      <c r="M34" s="18">
        <f t="shared" si="5"/>
        <v>257600</v>
      </c>
      <c r="N34" s="18">
        <f t="shared" si="6"/>
        <v>11200</v>
      </c>
      <c r="O34" s="18">
        <f t="shared" si="0"/>
        <v>2800</v>
      </c>
      <c r="P34" s="34">
        <v>40</v>
      </c>
    </row>
    <row r="35" spans="1:16" s="20" customFormat="1" ht="15.75" customHeight="1" x14ac:dyDescent="0.35">
      <c r="A35" s="15">
        <f>IF(B35="","",SUBTOTAL(3,$B$13:B35))</f>
        <v>23</v>
      </c>
      <c r="B35" s="16" t="s">
        <v>60</v>
      </c>
      <c r="C35" s="17" t="s">
        <v>254</v>
      </c>
      <c r="D35" s="17" t="s">
        <v>32</v>
      </c>
      <c r="E35" s="17" t="s">
        <v>39</v>
      </c>
      <c r="F35" s="17">
        <v>65</v>
      </c>
      <c r="G35" s="17">
        <v>180</v>
      </c>
      <c r="H35" s="17" t="s">
        <v>34</v>
      </c>
      <c r="I35" s="17" t="s">
        <v>35</v>
      </c>
      <c r="J35" s="17">
        <v>80</v>
      </c>
      <c r="K35" s="17" t="s">
        <v>40</v>
      </c>
      <c r="L35" s="18">
        <v>3000</v>
      </c>
      <c r="M35" s="18">
        <f t="shared" si="5"/>
        <v>240000</v>
      </c>
      <c r="N35" s="18">
        <f t="shared" si="6"/>
        <v>12000</v>
      </c>
      <c r="O35" s="18">
        <f t="shared" si="0"/>
        <v>3000</v>
      </c>
      <c r="P35" s="34">
        <v>37</v>
      </c>
    </row>
    <row r="36" spans="1:16" s="20" customFormat="1" ht="15.75" customHeight="1" x14ac:dyDescent="0.35">
      <c r="A36" s="15">
        <f>IF(B36="","",SUBTOTAL(3,$B$13:B36))</f>
        <v>24</v>
      </c>
      <c r="B36" s="16" t="s">
        <v>85</v>
      </c>
      <c r="C36" s="17" t="s">
        <v>269</v>
      </c>
      <c r="D36" s="17" t="s">
        <v>32</v>
      </c>
      <c r="E36" s="17" t="s">
        <v>39</v>
      </c>
      <c r="F36" s="17">
        <v>65</v>
      </c>
      <c r="G36" s="17">
        <v>180</v>
      </c>
      <c r="H36" s="17" t="s">
        <v>34</v>
      </c>
      <c r="I36" s="17" t="s">
        <v>35</v>
      </c>
      <c r="J36" s="17">
        <v>144</v>
      </c>
      <c r="K36" s="17" t="s">
        <v>36</v>
      </c>
      <c r="L36" s="18">
        <v>1500</v>
      </c>
      <c r="M36" s="18">
        <f t="shared" si="5"/>
        <v>216000</v>
      </c>
      <c r="N36" s="18">
        <f t="shared" si="6"/>
        <v>6000</v>
      </c>
      <c r="O36" s="18">
        <f t="shared" si="0"/>
        <v>1500</v>
      </c>
      <c r="P36" s="34">
        <v>31</v>
      </c>
    </row>
    <row r="37" spans="1:16" s="20" customFormat="1" ht="15.75" customHeight="1" x14ac:dyDescent="0.35">
      <c r="A37" s="15">
        <f>IF(B37="","",SUBTOTAL(3,$B$13:B37))</f>
        <v>25</v>
      </c>
      <c r="B37" s="16" t="s">
        <v>65</v>
      </c>
      <c r="C37" s="17" t="s">
        <v>272</v>
      </c>
      <c r="D37" s="17" t="s">
        <v>32</v>
      </c>
      <c r="E37" s="17" t="s">
        <v>39</v>
      </c>
      <c r="F37" s="17">
        <v>65</v>
      </c>
      <c r="G37" s="17">
        <v>180</v>
      </c>
      <c r="H37" s="17" t="s">
        <v>34</v>
      </c>
      <c r="I37" s="17" t="s">
        <v>35</v>
      </c>
      <c r="J37" s="17">
        <v>84</v>
      </c>
      <c r="K37" s="17" t="s">
        <v>40</v>
      </c>
      <c r="L37" s="18">
        <v>2780</v>
      </c>
      <c r="M37" s="18">
        <f t="shared" si="5"/>
        <v>233520</v>
      </c>
      <c r="N37" s="18">
        <f t="shared" si="6"/>
        <v>11120</v>
      </c>
      <c r="O37" s="18">
        <f t="shared" si="0"/>
        <v>2780</v>
      </c>
      <c r="P37" s="34">
        <v>23</v>
      </c>
    </row>
    <row r="38" spans="1:16" s="1" customFormat="1" ht="17.5" customHeight="1" thickBot="1" x14ac:dyDescent="0.35">
      <c r="A38" s="21"/>
      <c r="B38" s="22" t="s">
        <v>66</v>
      </c>
      <c r="C38" s="23"/>
      <c r="D38" s="23"/>
      <c r="E38" s="23"/>
      <c r="F38" s="23"/>
      <c r="G38" s="23"/>
      <c r="H38" s="23"/>
      <c r="I38" s="23"/>
      <c r="J38" s="23"/>
      <c r="K38" s="23"/>
      <c r="L38" s="24">
        <f>SUBTOTAL(9,L13:L37)</f>
        <v>254710</v>
      </c>
      <c r="M38" s="24">
        <f>SUBTOTAL(9,M13:M37)</f>
        <v>24218040</v>
      </c>
      <c r="N38" s="24">
        <f>SUBTOTAL(9,N13:N37)</f>
        <v>1018840</v>
      </c>
      <c r="O38" s="24">
        <f>SUBTOTAL(9,O13:O37)</f>
        <v>254710</v>
      </c>
      <c r="P38" s="25">
        <f>SUBTOTAL(9,P13:P37)</f>
        <v>2796</v>
      </c>
    </row>
    <row r="39" spans="1:16" ht="15" thickTop="1" x14ac:dyDescent="0.35">
      <c r="L39" s="27"/>
      <c r="M39" s="27"/>
      <c r="N39" s="27"/>
      <c r="O39" s="27"/>
      <c r="P39" s="27"/>
    </row>
  </sheetData>
  <autoFilter ref="A12:P37" xr:uid="{00000000-0009-0000-0000-000009000000}"/>
  <mergeCells count="15">
    <mergeCell ref="A9:A11"/>
    <mergeCell ref="B9:B11"/>
    <mergeCell ref="C9:C11"/>
    <mergeCell ref="D9:E10"/>
    <mergeCell ref="F9:H9"/>
    <mergeCell ref="I9:I11"/>
    <mergeCell ref="J9:J11"/>
    <mergeCell ref="F10:G10"/>
    <mergeCell ref="H10:H11"/>
    <mergeCell ref="A1:B6"/>
    <mergeCell ref="K9:K11"/>
    <mergeCell ref="L9:L11"/>
    <mergeCell ref="M9:N10"/>
    <mergeCell ref="O9:O11"/>
    <mergeCell ref="P9:P11"/>
  </mergeCells>
  <printOptions horizontalCentered="1"/>
  <pageMargins left="0" right="0.196850393700787" top="0.196850393700787" bottom="0.196850393700787" header="0.25" footer="0.196850393700787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P8</vt:lpstr>
      <vt:lpstr>P7</vt:lpstr>
      <vt:lpstr>P6</vt:lpstr>
      <vt:lpstr>P5</vt:lpstr>
      <vt:lpstr>P4</vt:lpstr>
      <vt:lpstr>P3</vt:lpstr>
      <vt:lpstr>P2</vt:lpstr>
      <vt:lpstr>P1</vt:lpstr>
      <vt:lpstr>'P1'!Print_Titles</vt:lpstr>
      <vt:lpstr>'P2'!Print_Titles</vt:lpstr>
      <vt:lpstr>'P3'!Print_Titles</vt:lpstr>
      <vt:lpstr>'P4'!Print_Titles</vt:lpstr>
      <vt:lpstr>'P5'!Print_Titles</vt:lpstr>
      <vt:lpstr>'P6'!Print_Titles</vt:lpstr>
      <vt:lpstr>'P7'!Print_Titles</vt:lpstr>
      <vt:lpstr>'P8'!Print_Titles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Luong-KHIPH</dc:creator>
  <cp:lastModifiedBy>Hoàng NXBGDVN</cp:lastModifiedBy>
  <cp:lastPrinted>2024-03-19T04:27:42Z</cp:lastPrinted>
  <dcterms:created xsi:type="dcterms:W3CDTF">2024-03-05T02:52:37Z</dcterms:created>
  <dcterms:modified xsi:type="dcterms:W3CDTF">2024-07-19T12:30:28Z</dcterms:modified>
</cp:coreProperties>
</file>